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8580"/>
  </bookViews>
  <sheets>
    <sheet name="Spielbericht DBV" sheetId="1" r:id="rId1"/>
    <sheet name="Spielbericht BWBV" sheetId="6" r:id="rId2"/>
  </sheets>
  <calcPr calcId="145621"/>
</workbook>
</file>

<file path=xl/calcChain.xml><?xml version="1.0" encoding="utf-8"?>
<calcChain xmlns="http://schemas.openxmlformats.org/spreadsheetml/2006/main">
  <c r="T23" i="1" l="1"/>
  <c r="V23" i="1" s="1"/>
  <c r="T22" i="1"/>
  <c r="T20" i="1"/>
  <c r="T19" i="1"/>
  <c r="T18" i="1"/>
  <c r="V18" i="1" s="1"/>
  <c r="V25" i="1" s="1"/>
  <c r="T16" i="1"/>
  <c r="T14" i="1"/>
  <c r="T12" i="1"/>
  <c r="E25" i="1" s="1"/>
  <c r="T23" i="6"/>
  <c r="T22" i="6"/>
  <c r="T20" i="6"/>
  <c r="T19" i="6"/>
  <c r="T18" i="6"/>
  <c r="T16" i="6"/>
  <c r="T14" i="6"/>
  <c r="V14" i="6" s="1"/>
  <c r="V25" i="6" s="1"/>
  <c r="T12" i="6"/>
  <c r="E25" i="6" s="1"/>
  <c r="V22" i="1"/>
  <c r="V20" i="1"/>
  <c r="V19" i="1"/>
  <c r="V16" i="1"/>
  <c r="V14" i="1"/>
  <c r="V12" i="1"/>
  <c r="R25" i="1"/>
  <c r="R23" i="1"/>
  <c r="R22" i="1"/>
  <c r="R20" i="1"/>
  <c r="R19" i="1"/>
  <c r="R18" i="1"/>
  <c r="R16" i="1"/>
  <c r="R14" i="1"/>
  <c r="R12" i="1"/>
  <c r="V12" i="6"/>
  <c r="V23" i="6"/>
  <c r="V22" i="6"/>
  <c r="V20" i="6"/>
  <c r="V19" i="6"/>
  <c r="V18" i="6"/>
  <c r="V16" i="6"/>
  <c r="R25" i="6"/>
  <c r="R23" i="6"/>
  <c r="R22" i="6"/>
  <c r="R20" i="6"/>
  <c r="R19" i="6"/>
  <c r="R18" i="6"/>
  <c r="R16" i="6"/>
  <c r="R14" i="6"/>
  <c r="R12" i="6"/>
  <c r="D9" i="6"/>
  <c r="G9" i="6"/>
  <c r="E29" i="6"/>
  <c r="I29" i="6"/>
  <c r="E34" i="6"/>
  <c r="J35" i="6"/>
  <c r="S35" i="6"/>
  <c r="D9" i="1"/>
  <c r="G9" i="1"/>
  <c r="J35" i="1"/>
  <c r="S35" i="1"/>
  <c r="E34" i="1"/>
  <c r="I29" i="1"/>
  <c r="E29" i="1"/>
  <c r="T25" i="6"/>
  <c r="T25" i="1"/>
</calcChain>
</file>

<file path=xl/sharedStrings.xml><?xml version="1.0" encoding="utf-8"?>
<sst xmlns="http://schemas.openxmlformats.org/spreadsheetml/2006/main" count="131" uniqueCount="38">
  <si>
    <t>1.HD</t>
  </si>
  <si>
    <t>DD</t>
  </si>
  <si>
    <t>2.HD</t>
  </si>
  <si>
    <t>1.HE</t>
  </si>
  <si>
    <t>DE</t>
  </si>
  <si>
    <t>GD</t>
  </si>
  <si>
    <t>2.HE</t>
  </si>
  <si>
    <t>3.HE</t>
  </si>
  <si>
    <t>RL-Pos.</t>
  </si>
  <si>
    <t>Sieger :</t>
  </si>
  <si>
    <t>1.Satz</t>
  </si>
  <si>
    <t>2.Satz</t>
  </si>
  <si>
    <t>3.Satz</t>
  </si>
  <si>
    <t>Punkte</t>
  </si>
  <si>
    <t>Sätze</t>
  </si>
  <si>
    <t>Spiele</t>
  </si>
  <si>
    <t>Heim</t>
  </si>
  <si>
    <t>Gast</t>
  </si>
  <si>
    <t>:</t>
  </si>
  <si>
    <t>Ergebnis :</t>
  </si>
  <si>
    <t>Beginn :</t>
  </si>
  <si>
    <t>Ende :</t>
  </si>
  <si>
    <t>Heimverein :</t>
  </si>
  <si>
    <t>Gastverein :</t>
  </si>
  <si>
    <t>Austragungsort :</t>
  </si>
  <si>
    <t>Schiedsrichter :</t>
  </si>
  <si>
    <t xml:space="preserve">                                     / </t>
  </si>
  <si>
    <t>Spielklasse :</t>
  </si>
  <si>
    <t>Badminton-Spielbericht</t>
  </si>
  <si>
    <t>vorgesehener Zusatzspieler :</t>
  </si>
  <si>
    <t>Ort</t>
  </si>
  <si>
    <t>Datum</t>
  </si>
  <si>
    <t>Schiedsrichter</t>
  </si>
  <si>
    <t>Besondere Vorkomnisse :</t>
  </si>
  <si>
    <t>Protestvorbehalt :</t>
  </si>
  <si>
    <t>(siehe Rückseite inkl. Protestzeit)</t>
  </si>
  <si>
    <t>Die Richtigkeit der Angaben wird bescheinigt. Das Spiel hat unter Beachtung der für die angegebene Spielklasse gültigen Spielordnung stattgefunden.</t>
  </si>
  <si>
    <t>Regionalliga SüdOst, Staffel     Ost / Süd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</si>
</sst>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Arial"/>
      <family val="2"/>
    </font>
    <font>
      <sz val="3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6"/>
      <name val="Arial"/>
      <family val="2"/>
    </font>
    <font>
      <sz val="2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5" xfId="0" applyFont="1" applyBorder="1" applyAlignment="1">
      <alignment horizontal="center" vertical="top"/>
    </xf>
    <xf numFmtId="0" fontId="0" fillId="2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2" borderId="48" xfId="0" applyFill="1" applyBorder="1" applyAlignment="1">
      <alignment horizont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2" borderId="5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276225</xdr:colOff>
      <xdr:row>0</xdr:row>
      <xdr:rowOff>0</xdr:rowOff>
    </xdr:from>
    <xdr:to>
      <xdr:col>22</xdr:col>
      <xdr:colOff>304800</xdr:colOff>
      <xdr:row>2</xdr:row>
      <xdr:rowOff>133350</xdr:rowOff>
    </xdr:to>
    <xdr:pic>
      <xdr:nvPicPr>
        <xdr:cNvPr id="1042" name="Picture 2" descr="Logo_DBV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0"/>
          <a:ext cx="971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47625</xdr:colOff>
      <xdr:row>0</xdr:row>
      <xdr:rowOff>0</xdr:rowOff>
    </xdr:from>
    <xdr:to>
      <xdr:col>22</xdr:col>
      <xdr:colOff>304800</xdr:colOff>
      <xdr:row>2</xdr:row>
      <xdr:rowOff>133350</xdr:rowOff>
    </xdr:to>
    <xdr:pic>
      <xdr:nvPicPr>
        <xdr:cNvPr id="3090" name="Picture 2" descr="Logo_BWBV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2124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sqref="A1:E1"/>
    </sheetView>
  </sheetViews>
  <sheetFormatPr baseColWidth="10" defaultRowHeight="12.75" x14ac:dyDescent="0.2"/>
  <cols>
    <col min="1" max="1" width="8.7109375" style="1" customWidth="1"/>
    <col min="2" max="2" width="0.85546875" style="1" customWidth="1"/>
    <col min="3" max="3" width="4.7109375" style="1" customWidth="1"/>
    <col min="4" max="4" width="10.7109375" style="1" customWidth="1"/>
    <col min="5" max="5" width="21.7109375" style="1" customWidth="1"/>
    <col min="6" max="6" width="4.7109375" style="1" customWidth="1"/>
    <col min="7" max="7" width="31.7109375" style="1" customWidth="1"/>
    <col min="8" max="8" width="0.85546875" style="1" customWidth="1"/>
    <col min="9" max="9" width="4.42578125" style="1" customWidth="1"/>
    <col min="10" max="10" width="0.85546875" style="1" customWidth="1"/>
    <col min="11" max="12" width="4.42578125" style="1" customWidth="1"/>
    <col min="13" max="13" width="0.85546875" style="1" customWidth="1"/>
    <col min="14" max="15" width="4.42578125" style="1" customWidth="1"/>
    <col min="16" max="16" width="0.85546875" style="1" customWidth="1"/>
    <col min="17" max="17" width="4.42578125" style="1" customWidth="1"/>
    <col min="18" max="23" width="4.7109375" style="1" customWidth="1"/>
    <col min="24" max="26" width="5.140625" style="1" customWidth="1"/>
    <col min="27" max="16384" width="11.42578125" style="1"/>
  </cols>
  <sheetData>
    <row r="1" spans="1:23" ht="26.25" x14ac:dyDescent="0.2">
      <c r="A1" s="66" t="s">
        <v>28</v>
      </c>
      <c r="B1" s="66"/>
      <c r="C1" s="66"/>
      <c r="D1" s="66"/>
      <c r="E1" s="66"/>
    </row>
    <row r="2" spans="1:23" ht="20.25" x14ac:dyDescent="0.2">
      <c r="A2" s="18"/>
    </row>
    <row r="3" spans="1:23" x14ac:dyDescent="0.2">
      <c r="A3" s="41" t="s">
        <v>27</v>
      </c>
      <c r="B3" s="41"/>
      <c r="C3" s="41"/>
      <c r="D3" s="79" t="s">
        <v>37</v>
      </c>
      <c r="E3" s="80"/>
      <c r="F3" s="80"/>
      <c r="G3" s="80"/>
    </row>
    <row r="4" spans="1:23" s="12" customFormat="1" ht="20.25" x14ac:dyDescent="0.2">
      <c r="A4" s="18"/>
    </row>
    <row r="5" spans="1:23" x14ac:dyDescent="0.2">
      <c r="A5" s="41" t="s">
        <v>22</v>
      </c>
      <c r="B5" s="41"/>
      <c r="C5" s="41"/>
      <c r="D5" s="80"/>
      <c r="E5" s="80"/>
      <c r="F5" s="80"/>
      <c r="G5" s="80"/>
      <c r="J5" s="41" t="s">
        <v>24</v>
      </c>
      <c r="K5" s="41"/>
      <c r="L5" s="41"/>
      <c r="M5" s="41"/>
      <c r="N5" s="41"/>
      <c r="O5" s="80"/>
      <c r="P5" s="80"/>
      <c r="Q5" s="80"/>
      <c r="R5" s="80"/>
      <c r="S5" s="80"/>
      <c r="T5" s="80"/>
      <c r="U5" s="80"/>
      <c r="V5" s="80"/>
      <c r="W5" s="80"/>
    </row>
    <row r="6" spans="1:23" s="12" customFormat="1" x14ac:dyDescent="0.2"/>
    <row r="7" spans="1:23" x14ac:dyDescent="0.2">
      <c r="A7" s="41" t="s">
        <v>23</v>
      </c>
      <c r="B7" s="41"/>
      <c r="C7" s="41"/>
      <c r="D7" s="80"/>
      <c r="E7" s="80"/>
      <c r="F7" s="80"/>
      <c r="G7" s="80"/>
      <c r="J7" s="41" t="s">
        <v>25</v>
      </c>
      <c r="K7" s="41"/>
      <c r="L7" s="41"/>
      <c r="M7" s="41"/>
      <c r="N7" s="41"/>
      <c r="O7" s="80" t="s">
        <v>26</v>
      </c>
      <c r="P7" s="80"/>
      <c r="Q7" s="80"/>
      <c r="R7" s="80"/>
      <c r="S7" s="80"/>
      <c r="T7" s="80"/>
      <c r="U7" s="80"/>
      <c r="V7" s="80"/>
      <c r="W7" s="80"/>
    </row>
    <row r="8" spans="1:23" ht="20.25" x14ac:dyDescent="0.2">
      <c r="A8" s="18"/>
    </row>
    <row r="9" spans="1:23" ht="15" x14ac:dyDescent="0.2">
      <c r="A9" s="8" t="s">
        <v>20</v>
      </c>
      <c r="B9" s="15"/>
      <c r="C9" s="67" t="s">
        <v>8</v>
      </c>
      <c r="D9" s="69" t="str">
        <f>IF(D5&lt;&gt;"",D5,"Heimverein")</f>
        <v>Heimverein</v>
      </c>
      <c r="E9" s="70"/>
      <c r="F9" s="73" t="s">
        <v>8</v>
      </c>
      <c r="G9" s="56" t="str">
        <f>IF(D7&lt;&gt;"",D7,"Gastverein")</f>
        <v>Gastverein</v>
      </c>
      <c r="I9" s="58" t="s">
        <v>10</v>
      </c>
      <c r="J9" s="59"/>
      <c r="K9" s="60"/>
      <c r="L9" s="58" t="s">
        <v>11</v>
      </c>
      <c r="M9" s="59"/>
      <c r="N9" s="60"/>
      <c r="O9" s="75" t="s">
        <v>12</v>
      </c>
      <c r="P9" s="76"/>
      <c r="Q9" s="76"/>
      <c r="R9" s="81" t="s">
        <v>13</v>
      </c>
      <c r="S9" s="81"/>
      <c r="T9" s="81" t="s">
        <v>14</v>
      </c>
      <c r="U9" s="81"/>
      <c r="V9" s="81" t="s">
        <v>15</v>
      </c>
      <c r="W9" s="81"/>
    </row>
    <row r="10" spans="1:23" ht="15.75" thickBot="1" x14ac:dyDescent="0.25">
      <c r="A10" s="20"/>
      <c r="B10" s="15"/>
      <c r="C10" s="68"/>
      <c r="D10" s="71"/>
      <c r="E10" s="72"/>
      <c r="F10" s="74"/>
      <c r="G10" s="57"/>
      <c r="I10" s="61"/>
      <c r="J10" s="62"/>
      <c r="K10" s="63"/>
      <c r="L10" s="61"/>
      <c r="M10" s="62"/>
      <c r="N10" s="63"/>
      <c r="O10" s="77"/>
      <c r="P10" s="78"/>
      <c r="Q10" s="78"/>
      <c r="R10" s="13" t="s">
        <v>16</v>
      </c>
      <c r="S10" s="14" t="s">
        <v>17</v>
      </c>
      <c r="T10" s="13" t="s">
        <v>16</v>
      </c>
      <c r="U10" s="14" t="s">
        <v>17</v>
      </c>
      <c r="V10" s="13" t="s">
        <v>16</v>
      </c>
      <c r="W10" s="14" t="s">
        <v>17</v>
      </c>
    </row>
    <row r="11" spans="1:23" s="10" customFormat="1" ht="6" x14ac:dyDescent="0.2"/>
    <row r="12" spans="1:23" x14ac:dyDescent="0.2">
      <c r="A12" s="45" t="s">
        <v>0</v>
      </c>
      <c r="C12" s="26"/>
      <c r="D12" s="50"/>
      <c r="E12" s="51"/>
      <c r="F12" s="27"/>
      <c r="G12" s="28"/>
      <c r="I12" s="92"/>
      <c r="J12" s="95" t="s">
        <v>18</v>
      </c>
      <c r="K12" s="96"/>
      <c r="L12" s="92"/>
      <c r="M12" s="95" t="s">
        <v>18</v>
      </c>
      <c r="N12" s="96"/>
      <c r="O12" s="92"/>
      <c r="P12" s="95" t="s">
        <v>18</v>
      </c>
      <c r="Q12" s="97"/>
      <c r="R12" s="82" t="str">
        <f>IF(I12+L12+O12+K12+N12+Q12=0,":",CONCATENATE(I12+L12+O12," : ",K12+N12+Q12))</f>
        <v>:</v>
      </c>
      <c r="S12" s="82"/>
      <c r="T12" s="82" t="str">
        <f>IF(AND(I12&gt;K12,L12&gt;N12,K12&lt;&gt;"",N12&lt;&gt;"",O12="",Q12=""),"2 : 0",IF(AND(I12&lt;K12,L12&lt;N12,I12&lt;&gt;"",L12&lt;&gt;"",O12="",Q12=""),"0 : 2",IF(AND(O12&gt;Q12,Q12&lt;&gt;"",NOT(AND(I12&gt;K12,L12&gt;N12)),NOT(AND(I12&lt;K12,L12&lt;N12)),I12&lt;&gt;K12,L12&lt;&gt;N12,I12&lt;&gt;"",K12&lt;&gt;"",L12&lt;&gt;"",N12&lt;&gt;""),"2 : 1",IF(AND(O12&lt;Q12,O12&lt;&gt;"",NOT(AND(I12&gt;K12,L12&gt;N12)),NOT(AND(I12&lt;K12,L12&lt;N12)),I12&lt;&gt;K12,L12&lt;&gt;N12,I12&lt;&gt;"",K12&lt;&gt;"",L12&lt;&gt;"",N12&lt;&gt;""),"1 : 2",":"))))</f>
        <v>:</v>
      </c>
      <c r="U12" s="82"/>
      <c r="V12" s="82" t="str">
        <f>IF(T12=":",":",IF(VALUE(LEFT(T12,1))&gt;VALUE(RIGHT(T12,1)),"1 : 0","0 : 1"))</f>
        <v>:</v>
      </c>
      <c r="W12" s="82"/>
    </row>
    <row r="13" spans="1:23" x14ac:dyDescent="0.2">
      <c r="A13" s="45"/>
      <c r="C13" s="29"/>
      <c r="D13" s="46"/>
      <c r="E13" s="47"/>
      <c r="F13" s="30"/>
      <c r="G13" s="31"/>
      <c r="I13" s="92"/>
      <c r="J13" s="95"/>
      <c r="K13" s="96"/>
      <c r="L13" s="92"/>
      <c r="M13" s="95"/>
      <c r="N13" s="96"/>
      <c r="O13" s="92"/>
      <c r="P13" s="95"/>
      <c r="Q13" s="97"/>
      <c r="R13" s="82"/>
      <c r="S13" s="82"/>
      <c r="T13" s="82"/>
      <c r="U13" s="82"/>
      <c r="V13" s="82"/>
      <c r="W13" s="82"/>
    </row>
    <row r="14" spans="1:23" x14ac:dyDescent="0.2">
      <c r="A14" s="45" t="s">
        <v>1</v>
      </c>
      <c r="C14" s="26"/>
      <c r="D14" s="50"/>
      <c r="E14" s="51"/>
      <c r="F14" s="27"/>
      <c r="G14" s="28"/>
      <c r="I14" s="92"/>
      <c r="J14" s="95" t="s">
        <v>18</v>
      </c>
      <c r="K14" s="98"/>
      <c r="L14" s="92"/>
      <c r="M14" s="95" t="s">
        <v>18</v>
      </c>
      <c r="N14" s="96"/>
      <c r="O14" s="92"/>
      <c r="P14" s="95" t="s">
        <v>18</v>
      </c>
      <c r="Q14" s="97"/>
      <c r="R14" s="82" t="str">
        <f>IF(I14+L14+O14+K14+N14+Q14=0,":",CONCATENATE(I14+L14+O14," : ",K14+N14+Q14))</f>
        <v>:</v>
      </c>
      <c r="S14" s="82"/>
      <c r="T14" s="82" t="str">
        <f>IF(AND(I14&gt;K14,L14&gt;N14,K14&lt;&gt;"",N14&lt;&gt;"",O14="",Q14=""),"2 : 0",IF(AND(I14&lt;K14,L14&lt;N14,I14&lt;&gt;"",L14&lt;&gt;"",O14="",Q14=""),"0 : 2",IF(AND(O14&gt;Q14,Q14&lt;&gt;"",NOT(AND(I14&gt;K14,L14&gt;N14)),NOT(AND(I14&lt;K14,L14&lt;N14)),I14&lt;&gt;K14,L14&lt;&gt;N14,I14&lt;&gt;"",K14&lt;&gt;"",L14&lt;&gt;"",N14&lt;&gt;""),"2 : 1",IF(AND(O14&lt;Q14,O14&lt;&gt;"",NOT(AND(I14&gt;K14,L14&gt;N14)),NOT(AND(I14&lt;K14,L14&lt;N14)),I14&lt;&gt;K14,L14&lt;&gt;N14,I14&lt;&gt;"",K14&lt;&gt;"",L14&lt;&gt;"",N14&lt;&gt;""),"1 : 2",":"))))</f>
        <v>:</v>
      </c>
      <c r="U14" s="82"/>
      <c r="V14" s="82" t="str">
        <f>IF(T14=":",":",IF(VALUE(LEFT(T14,1))&gt;VALUE(RIGHT(T14,1)),"1 : 0","0 : 1"))</f>
        <v>:</v>
      </c>
      <c r="W14" s="82"/>
    </row>
    <row r="15" spans="1:23" x14ac:dyDescent="0.2">
      <c r="A15" s="45"/>
      <c r="C15" s="29"/>
      <c r="D15" s="46"/>
      <c r="E15" s="47"/>
      <c r="F15" s="30"/>
      <c r="G15" s="31"/>
      <c r="I15" s="92"/>
      <c r="J15" s="95"/>
      <c r="K15" s="96"/>
      <c r="L15" s="92"/>
      <c r="M15" s="95"/>
      <c r="N15" s="96"/>
      <c r="O15" s="92"/>
      <c r="P15" s="95"/>
      <c r="Q15" s="97"/>
      <c r="R15" s="82"/>
      <c r="S15" s="82"/>
      <c r="T15" s="82"/>
      <c r="U15" s="82"/>
      <c r="V15" s="82"/>
      <c r="W15" s="82"/>
    </row>
    <row r="16" spans="1:23" x14ac:dyDescent="0.2">
      <c r="A16" s="45" t="s">
        <v>2</v>
      </c>
      <c r="C16" s="26"/>
      <c r="D16" s="50"/>
      <c r="E16" s="51"/>
      <c r="F16" s="27"/>
      <c r="G16" s="28"/>
      <c r="I16" s="92"/>
      <c r="J16" s="95" t="s">
        <v>18</v>
      </c>
      <c r="K16" s="96"/>
      <c r="L16" s="92"/>
      <c r="M16" s="95" t="s">
        <v>18</v>
      </c>
      <c r="N16" s="96"/>
      <c r="O16" s="92"/>
      <c r="P16" s="95" t="s">
        <v>18</v>
      </c>
      <c r="Q16" s="97"/>
      <c r="R16" s="82" t="str">
        <f>IF(I16+L16+O16+K16+N16+Q16=0,":",CONCATENATE(I16+L16+O16," : ",K16+N16+Q16))</f>
        <v>:</v>
      </c>
      <c r="S16" s="82"/>
      <c r="T16" s="82" t="str">
        <f>IF(AND(I16&gt;K16,L16&gt;N16,K16&lt;&gt;"",N16&lt;&gt;"",O16="",Q16=""),"2 : 0",IF(AND(I16&lt;K16,L16&lt;N16,I16&lt;&gt;"",L16&lt;&gt;"",O16="",Q16=""),"0 : 2",IF(AND(O16&gt;Q16,Q16&lt;&gt;"",NOT(AND(I16&gt;K16,L16&gt;N16)),NOT(AND(I16&lt;K16,L16&lt;N16)),I16&lt;&gt;K16,L16&lt;&gt;N16,I16&lt;&gt;"",K16&lt;&gt;"",L16&lt;&gt;"",N16&lt;&gt;""),"2 : 1",IF(AND(O16&lt;Q16,O16&lt;&gt;"",NOT(AND(I16&gt;K16,L16&gt;N16)),NOT(AND(I16&lt;K16,L16&lt;N16)),I16&lt;&gt;K16,L16&lt;&gt;N16,I16&lt;&gt;"",K16&lt;&gt;"",L16&lt;&gt;"",N16&lt;&gt;""),"1 : 2",":"))))</f>
        <v>:</v>
      </c>
      <c r="U16" s="82"/>
      <c r="V16" s="82" t="str">
        <f>IF(T16=":",":",IF(VALUE(LEFT(T16,1))&gt;VALUE(RIGHT(T16,1)),"1 : 0","0 : 1"))</f>
        <v>:</v>
      </c>
      <c r="W16" s="82"/>
    </row>
    <row r="17" spans="1:23" x14ac:dyDescent="0.2">
      <c r="A17" s="45"/>
      <c r="C17" s="29"/>
      <c r="D17" s="46"/>
      <c r="E17" s="47"/>
      <c r="F17" s="30"/>
      <c r="G17" s="31"/>
      <c r="I17" s="92"/>
      <c r="J17" s="95"/>
      <c r="K17" s="96"/>
      <c r="L17" s="92"/>
      <c r="M17" s="95"/>
      <c r="N17" s="96"/>
      <c r="O17" s="92"/>
      <c r="P17" s="95"/>
      <c r="Q17" s="97"/>
      <c r="R17" s="82"/>
      <c r="S17" s="82"/>
      <c r="T17" s="82"/>
      <c r="U17" s="82"/>
      <c r="V17" s="82"/>
      <c r="W17" s="82"/>
    </row>
    <row r="18" spans="1:23" ht="18" x14ac:dyDescent="0.2">
      <c r="A18" s="2" t="s">
        <v>3</v>
      </c>
      <c r="B18" s="11"/>
      <c r="C18" s="32"/>
      <c r="D18" s="48"/>
      <c r="E18" s="49"/>
      <c r="F18" s="33"/>
      <c r="G18" s="34"/>
      <c r="I18" s="21"/>
      <c r="J18" s="5" t="s">
        <v>18</v>
      </c>
      <c r="K18" s="39"/>
      <c r="L18" s="21"/>
      <c r="M18" s="5" t="s">
        <v>18</v>
      </c>
      <c r="N18" s="39"/>
      <c r="O18" s="21"/>
      <c r="P18" s="5" t="s">
        <v>18</v>
      </c>
      <c r="Q18" s="23"/>
      <c r="R18" s="82" t="str">
        <f>IF(I18+L18+O18+K18+N18+Q18=0,":",CONCATENATE(I18+L18+O18," : ",K18+N18+Q18))</f>
        <v>:</v>
      </c>
      <c r="S18" s="82"/>
      <c r="T18" s="82" t="str">
        <f>IF(AND(I18&gt;K18,L18&gt;N18,K18&lt;&gt;"",N18&lt;&gt;"",O18="",Q18=""),"2 : 0",IF(AND(I18&lt;K18,L18&lt;N18,I18&lt;&gt;"",L18&lt;&gt;"",O18="",Q18=""),"0 : 2",IF(AND(O18&gt;Q18,Q18&lt;&gt;"",NOT(AND(I18&gt;K18,L18&gt;N18)),NOT(AND(I18&lt;K18,L18&lt;N18)),I18&lt;&gt;K18,L18&lt;&gt;N18,I18&lt;&gt;"",K18&lt;&gt;"",L18&lt;&gt;"",N18&lt;&gt;""),"2 : 1",IF(AND(O18&lt;Q18,O18&lt;&gt;"",NOT(AND(I18&gt;K18,L18&gt;N18)),NOT(AND(I18&lt;K18,L18&lt;N18)),I18&lt;&gt;K18,L18&lt;&gt;N18,I18&lt;&gt;"",K18&lt;&gt;"",L18&lt;&gt;"",N18&lt;&gt;""),"1 : 2",":"))))</f>
        <v>:</v>
      </c>
      <c r="U18" s="82"/>
      <c r="V18" s="82" t="str">
        <f>IF(T18=":",":",IF(VALUE(LEFT(T18,1))&gt;VALUE(RIGHT(T18,1)),"1 : 0","0 : 1"))</f>
        <v>:</v>
      </c>
      <c r="W18" s="82"/>
    </row>
    <row r="19" spans="1:23" ht="18" x14ac:dyDescent="0.2">
      <c r="A19" s="2" t="s">
        <v>4</v>
      </c>
      <c r="B19" s="11"/>
      <c r="C19" s="32"/>
      <c r="D19" s="48"/>
      <c r="E19" s="49"/>
      <c r="F19" s="33"/>
      <c r="G19" s="34"/>
      <c r="I19" s="21"/>
      <c r="J19" s="5" t="s">
        <v>18</v>
      </c>
      <c r="K19" s="39"/>
      <c r="L19" s="21"/>
      <c r="M19" s="5" t="s">
        <v>18</v>
      </c>
      <c r="N19" s="39"/>
      <c r="O19" s="21"/>
      <c r="P19" s="5" t="s">
        <v>18</v>
      </c>
      <c r="Q19" s="23"/>
      <c r="R19" s="82" t="str">
        <f>IF(I19+L19+O19+K19+N19+Q19=0,":",CONCATENATE(I19+L19+O19," : ",K19+N19+Q19))</f>
        <v>:</v>
      </c>
      <c r="S19" s="82"/>
      <c r="T19" s="82" t="str">
        <f>IF(AND(I19&gt;K19,L19&gt;N19,K19&lt;&gt;"",N19&lt;&gt;"",O19="",Q19=""),"2 : 0",IF(AND(I19&lt;K19,L19&lt;N19,I19&lt;&gt;"",L19&lt;&gt;"",O19="",Q19=""),"0 : 2",IF(AND(O19&gt;Q19,Q19&lt;&gt;"",NOT(AND(I19&gt;K19,L19&gt;N19)),NOT(AND(I19&lt;K19,L19&lt;N19)),I19&lt;&gt;K19,L19&lt;&gt;N19,I19&lt;&gt;"",K19&lt;&gt;"",L19&lt;&gt;"",N19&lt;&gt;""),"2 : 1",IF(AND(O19&lt;Q19,O19&lt;&gt;"",NOT(AND(I19&gt;K19,L19&gt;N19)),NOT(AND(I19&lt;K19,L19&lt;N19)),I19&lt;&gt;K19,L19&lt;&gt;N19,I19&lt;&gt;"",K19&lt;&gt;"",L19&lt;&gt;"",N19&lt;&gt;""),"1 : 2",":"))))</f>
        <v>:</v>
      </c>
      <c r="U19" s="82"/>
      <c r="V19" s="82" t="str">
        <f>IF(T19=":",":",IF(VALUE(LEFT(T19,1))&gt;VALUE(RIGHT(T19,1)),"1 : 0","0 : 1"))</f>
        <v>:</v>
      </c>
      <c r="W19" s="82"/>
    </row>
    <row r="20" spans="1:23" x14ac:dyDescent="0.2">
      <c r="A20" s="45" t="s">
        <v>5</v>
      </c>
      <c r="C20" s="26"/>
      <c r="D20" s="50"/>
      <c r="E20" s="51"/>
      <c r="F20" s="27"/>
      <c r="G20" s="28"/>
      <c r="I20" s="92"/>
      <c r="J20" s="95" t="s">
        <v>18</v>
      </c>
      <c r="K20" s="96"/>
      <c r="L20" s="92"/>
      <c r="M20" s="95" t="s">
        <v>18</v>
      </c>
      <c r="N20" s="96"/>
      <c r="O20" s="92"/>
      <c r="P20" s="95" t="s">
        <v>18</v>
      </c>
      <c r="Q20" s="97"/>
      <c r="R20" s="82" t="str">
        <f>IF(I20+L20+O20+K20+N20+Q20=0,":",CONCATENATE(I20+L20+O20," : ",K20+N20+Q20))</f>
        <v>:</v>
      </c>
      <c r="S20" s="82"/>
      <c r="T20" s="82" t="str">
        <f>IF(AND(I20&gt;K20,L20&gt;N20,K20&lt;&gt;"",N20&lt;&gt;"",O20="",Q20=""),"2 : 0",IF(AND(I20&lt;K20,L20&lt;N20,I20&lt;&gt;"",L20&lt;&gt;"",O20="",Q20=""),"0 : 2",IF(AND(O20&gt;Q20,Q20&lt;&gt;"",NOT(AND(I20&gt;K20,L20&gt;N20)),NOT(AND(I20&lt;K20,L20&lt;N20)),I20&lt;&gt;K20,L20&lt;&gt;N20,I20&lt;&gt;"",K20&lt;&gt;"",L20&lt;&gt;"",N20&lt;&gt;""),"2 : 1",IF(AND(O20&lt;Q20,O20&lt;&gt;"",NOT(AND(I20&gt;K20,L20&gt;N20)),NOT(AND(I20&lt;K20,L20&lt;N20)),I20&lt;&gt;K20,L20&lt;&gt;N20,I20&lt;&gt;"",K20&lt;&gt;"",L20&lt;&gt;"",N20&lt;&gt;""),"1 : 2",":"))))</f>
        <v>:</v>
      </c>
      <c r="U20" s="82"/>
      <c r="V20" s="82" t="str">
        <f>IF(T20=":",":",IF(VALUE(LEFT(T20,1))&gt;VALUE(RIGHT(T20,1)),"1 : 0","0 : 1"))</f>
        <v>:</v>
      </c>
      <c r="W20" s="82"/>
    </row>
    <row r="21" spans="1:23" x14ac:dyDescent="0.2">
      <c r="A21" s="45"/>
      <c r="C21" s="29"/>
      <c r="D21" s="46"/>
      <c r="E21" s="47"/>
      <c r="F21" s="30"/>
      <c r="G21" s="31"/>
      <c r="I21" s="92"/>
      <c r="J21" s="95"/>
      <c r="K21" s="96"/>
      <c r="L21" s="92"/>
      <c r="M21" s="95"/>
      <c r="N21" s="96"/>
      <c r="O21" s="92"/>
      <c r="P21" s="95"/>
      <c r="Q21" s="97"/>
      <c r="R21" s="82"/>
      <c r="S21" s="82"/>
      <c r="T21" s="82"/>
      <c r="U21" s="82"/>
      <c r="V21" s="82"/>
      <c r="W21" s="82"/>
    </row>
    <row r="22" spans="1:23" ht="18" x14ac:dyDescent="0.2">
      <c r="A22" s="2" t="s">
        <v>6</v>
      </c>
      <c r="B22" s="11"/>
      <c r="C22" s="32"/>
      <c r="D22" s="48"/>
      <c r="E22" s="49"/>
      <c r="F22" s="33"/>
      <c r="G22" s="34"/>
      <c r="I22" s="21"/>
      <c r="J22" s="5" t="s">
        <v>18</v>
      </c>
      <c r="K22" s="39"/>
      <c r="L22" s="21"/>
      <c r="M22" s="5" t="s">
        <v>18</v>
      </c>
      <c r="N22" s="39"/>
      <c r="O22" s="21"/>
      <c r="P22" s="5" t="s">
        <v>18</v>
      </c>
      <c r="Q22" s="23"/>
      <c r="R22" s="82" t="str">
        <f>IF(I22+L22+O22+K22+N22+Q22=0,":",CONCATENATE(I22+L22+O22," : ",K22+N22+Q22))</f>
        <v>:</v>
      </c>
      <c r="S22" s="82"/>
      <c r="T22" s="82" t="str">
        <f>IF(AND(I22&gt;K22,L22&gt;N22,K22&lt;&gt;"",N22&lt;&gt;"",O22="",Q22=""),"2 : 0",IF(AND(I22&lt;K22,L22&lt;N22,I22&lt;&gt;"",L22&lt;&gt;"",O22="",Q22=""),"0 : 2",IF(AND(O22&gt;Q22,Q22&lt;&gt;"",NOT(AND(I22&gt;K22,L22&gt;N22)),NOT(AND(I22&lt;K22,L22&lt;N22)),I22&lt;&gt;K22,L22&lt;&gt;N22,I22&lt;&gt;"",K22&lt;&gt;"",L22&lt;&gt;"",N22&lt;&gt;""),"2 : 1",IF(AND(O22&lt;Q22,O22&lt;&gt;"",NOT(AND(I22&gt;K22,L22&gt;N22)),NOT(AND(I22&lt;K22,L22&lt;N22)),I22&lt;&gt;K22,L22&lt;&gt;N22,I22&lt;&gt;"",K22&lt;&gt;"",L22&lt;&gt;"",N22&lt;&gt;""),"1 : 2",":"))))</f>
        <v>:</v>
      </c>
      <c r="U22" s="82"/>
      <c r="V22" s="82" t="str">
        <f>IF(T22=":",":",IF(VALUE(LEFT(T22,1))&gt;VALUE(RIGHT(T22,1)),"1 : 0","0 : 1"))</f>
        <v>:</v>
      </c>
      <c r="W22" s="82"/>
    </row>
    <row r="23" spans="1:23" ht="18.75" thickBot="1" x14ac:dyDescent="0.25">
      <c r="A23" s="3" t="s">
        <v>7</v>
      </c>
      <c r="B23" s="11"/>
      <c r="C23" s="35"/>
      <c r="D23" s="64"/>
      <c r="E23" s="65"/>
      <c r="F23" s="36"/>
      <c r="G23" s="37"/>
      <c r="I23" s="22"/>
      <c r="J23" s="6" t="s">
        <v>18</v>
      </c>
      <c r="K23" s="40"/>
      <c r="L23" s="22"/>
      <c r="M23" s="6" t="s">
        <v>18</v>
      </c>
      <c r="N23" s="40"/>
      <c r="O23" s="22"/>
      <c r="P23" s="6" t="s">
        <v>18</v>
      </c>
      <c r="Q23" s="24"/>
      <c r="R23" s="83" t="str">
        <f>IF(I23+L23+O23+K23+N23+Q23=0,":",CONCATENATE(I23+L23+O23," : ",K23+N23+Q23))</f>
        <v>:</v>
      </c>
      <c r="S23" s="83"/>
      <c r="T23" s="83" t="str">
        <f>IF(AND(I23&gt;K23,L23&gt;N23,K23&lt;&gt;"",N23&lt;&gt;"",O23="",Q23=""),"2 : 0",IF(AND(I23&lt;K23,L23&lt;N23,I23&lt;&gt;"",L23&lt;&gt;"",O23="",Q23=""),"0 : 2",IF(AND(O23&gt;Q23,Q23&lt;&gt;"",NOT(AND(I23&gt;K23,L23&gt;N23)),NOT(AND(I23&lt;K23,L23&lt;N23)),I23&lt;&gt;K23,L23&lt;&gt;N23,I23&lt;&gt;"",K23&lt;&gt;"",L23&lt;&gt;"",N23&lt;&gt;""),"2 : 1",IF(AND(O23&lt;Q23,O23&lt;&gt;"",NOT(AND(I23&gt;K23,L23&gt;N23)),NOT(AND(I23&lt;K23,L23&lt;N23)),I23&lt;&gt;K23,L23&lt;&gt;N23,I23&lt;&gt;"",K23&lt;&gt;"",L23&lt;&gt;"",N23&lt;&gt;""),"1 : 2",":"))))</f>
        <v>:</v>
      </c>
      <c r="U23" s="83"/>
      <c r="V23" s="83" t="str">
        <f>IF(T23=":",":",IF(VALUE(LEFT(T23,1))&gt;VALUE(RIGHT(T23,1)),"1 : 0","0 : 1"))</f>
        <v>:</v>
      </c>
      <c r="W23" s="83"/>
    </row>
    <row r="24" spans="1:23" s="10" customFormat="1" ht="6" x14ac:dyDescent="0.2"/>
    <row r="25" spans="1:23" ht="15" x14ac:dyDescent="0.2">
      <c r="A25" s="9" t="s">
        <v>21</v>
      </c>
      <c r="B25" s="16"/>
      <c r="C25" s="58" t="s">
        <v>9</v>
      </c>
      <c r="D25" s="60"/>
      <c r="E25" s="84" t="str">
        <f>IF(OR(T12=":",T14=":",T16=":",T18=":",T19=":",T20=":",T22=":",T23=":"),"",IF(VALUE(LEFT(V25,1))&gt;VALUE(RIGHT(V25,1)),D9,IF(VALUE(LEFT(V25,1))&lt;VALUE(RIGHT(V25,1)),G9,"Unentschieden")))</f>
        <v/>
      </c>
      <c r="F25" s="85"/>
      <c r="G25" s="86"/>
      <c r="H25" s="7"/>
      <c r="I25" s="58" t="s">
        <v>19</v>
      </c>
      <c r="J25" s="59"/>
      <c r="K25" s="59"/>
      <c r="L25" s="59"/>
      <c r="M25" s="59"/>
      <c r="N25" s="59"/>
      <c r="O25" s="59"/>
      <c r="P25" s="59"/>
      <c r="Q25" s="90"/>
      <c r="R25" s="93" t="str">
        <f>IF(SUM(I12:I23,K12:L23,N12:O23,Q12:Q23)=0,":",CONCATENATE(SUM(I12:I23,L12:L23,O12:O23)," : ",SUM(K12:K23,N12:N23,Q12:Q23)))</f>
        <v>:</v>
      </c>
      <c r="S25" s="86"/>
      <c r="T25" s="93" t="str">
        <f>IF(AND(T12=":",T14=":",T16=":",T18=":",T19=":",T20=":",T22=":",T23=":"),":",CONCATENATE(SUM(IF(T12&lt;&gt;":",VALUE(LEFT(T12,1)),0),IF(T14&lt;&gt;":",VALUE(LEFT(T14,1)),0),IF(T16&lt;&gt;":",VALUE(LEFT(T16,1)),0),IF(T18&lt;&gt;":",VALUE(LEFT(T18,1)),0),IF(T19&lt;&gt;":",VALUE(LEFT(T19,1)),0),IF(T20&lt;&gt;":",VALUE(LEFT(T20,1)),0),IF(T22&lt;&gt;":",VALUE(LEFT(T22,1)),0),IF(T23&lt;&gt;":",VALUE(LEFT(T23,1)),0))," : ",SUM(IF(T12&lt;&gt;":",VALUE(RIGHT(T12,1)),0),IF(T14&lt;&gt;":",VALUE(RIGHT(T14,1)),0),IF(T16&lt;&gt;":",VALUE(RIGHT(T16,1)),0),IF(T18&lt;&gt;":",VALUE(RIGHT(T18,1)),0),IF(T19&lt;&gt;":",VALUE(RIGHT(T19,1)),0),IF(T20&lt;&gt;":",VALUE(RIGHT(T20,1)),0),IF(T22&lt;&gt;":",VALUE(RIGHT(T22,1)),0),IF(T23&lt;&gt;":",VALUE(RIGHT(T23,1)),0))))</f>
        <v>:</v>
      </c>
      <c r="U25" s="86"/>
      <c r="V25" s="93" t="str">
        <f>IF(AND(V12=":",V14=":",V16=":",V18=":",V19=":",V20=":",V22=":",V23=":"),":",CONCATENATE(SUM(IF(V12&lt;&gt;":",VALUE(LEFT(V12,1)),0),IF(V14&lt;&gt;":",VALUE(LEFT(V14,1)),0),IF(V16&lt;&gt;":",VALUE(LEFT(V16,1)),0),IF(V18&lt;&gt;":",VALUE(LEFT(V18,1)),0),IF(V19&lt;&gt;":",VALUE(LEFT(V19,1)),0),IF(V20&lt;&gt;":",VALUE(LEFT(V20,1)),0),IF(V22&lt;&gt;":",VALUE(LEFT(V22,1)),0),IF(V23&lt;&gt;":",VALUE(LEFT(V23,1)),0))," : ",SUM(IF(V12&lt;&gt;":",VALUE(RIGHT(V12,1)),0),IF(V14&lt;&gt;":",VALUE(RIGHT(V14,1)),0),IF(V16&lt;&gt;":",VALUE(RIGHT(V16,1)),0),IF(V18&lt;&gt;":",VALUE(RIGHT(V18,1)),0),IF(V19&lt;&gt;":",VALUE(RIGHT(V19,1)),0),IF(V20&lt;&gt;":",VALUE(RIGHT(V20,1)),0),IF(V22&lt;&gt;":",VALUE(RIGHT(V22,1)),0),IF(V23&lt;&gt;":",VALUE(RIGHT(V23,1)),0))))</f>
        <v>:</v>
      </c>
      <c r="W25" s="86"/>
    </row>
    <row r="26" spans="1:23" ht="15.75" thickBot="1" x14ac:dyDescent="0.25">
      <c r="A26" s="20"/>
      <c r="B26" s="16"/>
      <c r="C26" s="61"/>
      <c r="D26" s="63"/>
      <c r="E26" s="87"/>
      <c r="F26" s="88"/>
      <c r="G26" s="89"/>
      <c r="H26" s="7"/>
      <c r="I26" s="61"/>
      <c r="J26" s="62"/>
      <c r="K26" s="62"/>
      <c r="L26" s="62"/>
      <c r="M26" s="62"/>
      <c r="N26" s="62"/>
      <c r="O26" s="62"/>
      <c r="P26" s="62"/>
      <c r="Q26" s="91"/>
      <c r="R26" s="94"/>
      <c r="S26" s="89"/>
      <c r="T26" s="94"/>
      <c r="U26" s="89"/>
      <c r="V26" s="94"/>
      <c r="W26" s="89"/>
    </row>
    <row r="27" spans="1:23" ht="20.25" x14ac:dyDescent="0.2">
      <c r="A27" s="18"/>
    </row>
    <row r="28" spans="1:23" x14ac:dyDescent="0.2">
      <c r="A28" s="41" t="s">
        <v>29</v>
      </c>
      <c r="B28" s="41"/>
      <c r="C28" s="41"/>
      <c r="D28" s="41"/>
      <c r="E28" s="43"/>
      <c r="F28" s="43"/>
      <c r="G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ht="20.25" x14ac:dyDescent="0.2">
      <c r="A29" s="18"/>
      <c r="E29" s="55" t="str">
        <f>IF(D5&lt;&gt;"",D5,"Heimverein")</f>
        <v>Heimverein</v>
      </c>
      <c r="F29" s="55"/>
      <c r="G29" s="55"/>
      <c r="I29" s="55" t="str">
        <f>IF(D7&lt;&gt;"",D7,"Gastverein")</f>
        <v>Gastverein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3.5" thickBot="1" x14ac:dyDescent="0.25">
      <c r="A30" s="41" t="s">
        <v>33</v>
      </c>
      <c r="B30" s="41"/>
      <c r="C30" s="41"/>
      <c r="D30" s="41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S30" s="41" t="s">
        <v>34</v>
      </c>
      <c r="T30" s="41"/>
      <c r="U30" s="41"/>
      <c r="V30" s="42"/>
      <c r="W30" s="25"/>
    </row>
    <row r="31" spans="1:23" x14ac:dyDescent="0.2">
      <c r="A31" s="12"/>
      <c r="S31" s="44" t="s">
        <v>35</v>
      </c>
      <c r="T31" s="44"/>
      <c r="U31" s="44"/>
      <c r="V31" s="44"/>
      <c r="W31" s="44"/>
    </row>
    <row r="32" spans="1:23" x14ac:dyDescent="0.2">
      <c r="A32" s="53" t="s">
        <v>36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 ht="34.5" x14ac:dyDescent="0.2">
      <c r="A33" s="19"/>
    </row>
    <row r="34" spans="1:23" x14ac:dyDescent="0.2">
      <c r="A34" s="43"/>
      <c r="B34" s="43"/>
      <c r="C34" s="43"/>
      <c r="D34" s="43"/>
      <c r="E34" s="38" t="str">
        <f ca="1">CONCATENATE(", den   ",TEXT(TODAY(),"TT. MM JJJJ"))</f>
        <v>, den   16. 07 2026</v>
      </c>
      <c r="G34" s="4"/>
      <c r="J34" s="54"/>
      <c r="K34" s="54"/>
      <c r="L34" s="54"/>
      <c r="M34" s="54"/>
      <c r="N34" s="54"/>
      <c r="O34" s="54"/>
      <c r="P34" s="54"/>
      <c r="Q34" s="54"/>
      <c r="S34" s="54"/>
      <c r="T34" s="54"/>
      <c r="U34" s="54"/>
      <c r="V34" s="54"/>
      <c r="W34" s="54"/>
    </row>
    <row r="35" spans="1:23" x14ac:dyDescent="0.2">
      <c r="A35" s="52" t="s">
        <v>30</v>
      </c>
      <c r="B35" s="52"/>
      <c r="C35" s="52"/>
      <c r="D35" s="52"/>
      <c r="E35" s="17" t="s">
        <v>31</v>
      </c>
      <c r="G35" s="17" t="s">
        <v>32</v>
      </c>
      <c r="J35" s="55" t="str">
        <f>CONCATENATE("MF ",IF(D5&lt;&gt;"",D5,"Heimverein"))</f>
        <v>MF Heimverein</v>
      </c>
      <c r="K35" s="55"/>
      <c r="L35" s="55"/>
      <c r="M35" s="55"/>
      <c r="N35" s="55"/>
      <c r="O35" s="55"/>
      <c r="P35" s="55"/>
      <c r="Q35" s="55"/>
      <c r="S35" s="55" t="str">
        <f>CONCATENATE("MF ",IF(D7&lt;&gt;"",D7,"Gastverein"))</f>
        <v>MF Gastverein</v>
      </c>
      <c r="T35" s="55"/>
      <c r="U35" s="55"/>
      <c r="V35" s="55"/>
      <c r="W35" s="55"/>
    </row>
  </sheetData>
  <sheetProtection password="EF40" sheet="1" objects="1" scenarios="1"/>
  <mergeCells count="119">
    <mergeCell ref="V18:W18"/>
    <mergeCell ref="T19:U19"/>
    <mergeCell ref="T22:U22"/>
    <mergeCell ref="V22:W22"/>
    <mergeCell ref="T23:U23"/>
    <mergeCell ref="V23:W23"/>
    <mergeCell ref="J12:J13"/>
    <mergeCell ref="K12:K13"/>
    <mergeCell ref="L12:L13"/>
    <mergeCell ref="M12:M13"/>
    <mergeCell ref="N12:N13"/>
    <mergeCell ref="O12:O13"/>
    <mergeCell ref="P12:P13"/>
    <mergeCell ref="Q12:Q13"/>
    <mergeCell ref="J14:J15"/>
    <mergeCell ref="K14:K15"/>
    <mergeCell ref="L14:L15"/>
    <mergeCell ref="M14:M15"/>
    <mergeCell ref="N14:N15"/>
    <mergeCell ref="O14:O15"/>
    <mergeCell ref="P14:P15"/>
    <mergeCell ref="Q14:Q15"/>
    <mergeCell ref="J16:J17"/>
    <mergeCell ref="K16:K17"/>
    <mergeCell ref="J7:N7"/>
    <mergeCell ref="I25:Q26"/>
    <mergeCell ref="A7:C7"/>
    <mergeCell ref="D7:G7"/>
    <mergeCell ref="I12:I13"/>
    <mergeCell ref="I14:I15"/>
    <mergeCell ref="I16:I17"/>
    <mergeCell ref="I20:I21"/>
    <mergeCell ref="R25:S26"/>
    <mergeCell ref="L16:L17"/>
    <mergeCell ref="M16:M17"/>
    <mergeCell ref="N16:N17"/>
    <mergeCell ref="O16:O17"/>
    <mergeCell ref="P16:P17"/>
    <mergeCell ref="Q16:Q17"/>
    <mergeCell ref="J20:J21"/>
    <mergeCell ref="K20:K21"/>
    <mergeCell ref="L20:L21"/>
    <mergeCell ref="M20:M21"/>
    <mergeCell ref="N20:N21"/>
    <mergeCell ref="O20:O21"/>
    <mergeCell ref="P20:P21"/>
    <mergeCell ref="Q20:Q21"/>
    <mergeCell ref="A1:E1"/>
    <mergeCell ref="A28:D28"/>
    <mergeCell ref="E28:G28"/>
    <mergeCell ref="I28:W28"/>
    <mergeCell ref="C9:C10"/>
    <mergeCell ref="D9:E10"/>
    <mergeCell ref="F9:F10"/>
    <mergeCell ref="O9:Q10"/>
    <mergeCell ref="D15:E15"/>
    <mergeCell ref="D16:E16"/>
    <mergeCell ref="A3:C3"/>
    <mergeCell ref="D3:G3"/>
    <mergeCell ref="T9:U9"/>
    <mergeCell ref="V9:W9"/>
    <mergeCell ref="R9:S9"/>
    <mergeCell ref="O5:W5"/>
    <mergeCell ref="O7:W7"/>
    <mergeCell ref="A5:C5"/>
    <mergeCell ref="D5:G5"/>
    <mergeCell ref="J5:N5"/>
    <mergeCell ref="R22:S22"/>
    <mergeCell ref="R23:S23"/>
    <mergeCell ref="R18:S18"/>
    <mergeCell ref="R19:S19"/>
    <mergeCell ref="A35:D35"/>
    <mergeCell ref="A34:D34"/>
    <mergeCell ref="A32:W32"/>
    <mergeCell ref="J34:Q34"/>
    <mergeCell ref="S34:W34"/>
    <mergeCell ref="J35:Q35"/>
    <mergeCell ref="S35:W35"/>
    <mergeCell ref="E29:G29"/>
    <mergeCell ref="G9:G10"/>
    <mergeCell ref="I9:K10"/>
    <mergeCell ref="L9:N10"/>
    <mergeCell ref="D23:E23"/>
    <mergeCell ref="I29:W29"/>
    <mergeCell ref="D19:E19"/>
    <mergeCell ref="D20:E20"/>
    <mergeCell ref="D21:E21"/>
    <mergeCell ref="D22:E22"/>
    <mergeCell ref="R20:S21"/>
    <mergeCell ref="R14:S15"/>
    <mergeCell ref="R16:S17"/>
    <mergeCell ref="R12:S13"/>
    <mergeCell ref="V19:W19"/>
    <mergeCell ref="T14:U15"/>
    <mergeCell ref="V14:W15"/>
    <mergeCell ref="A30:D30"/>
    <mergeCell ref="S30:V30"/>
    <mergeCell ref="E30:Q30"/>
    <mergeCell ref="S31:W31"/>
    <mergeCell ref="A12:A13"/>
    <mergeCell ref="A14:A15"/>
    <mergeCell ref="A16:A17"/>
    <mergeCell ref="A20:A21"/>
    <mergeCell ref="D17:E17"/>
    <mergeCell ref="D18:E18"/>
    <mergeCell ref="D12:E12"/>
    <mergeCell ref="D13:E13"/>
    <mergeCell ref="D14:E14"/>
    <mergeCell ref="T16:U17"/>
    <mergeCell ref="V16:W17"/>
    <mergeCell ref="E25:G26"/>
    <mergeCell ref="C25:D26"/>
    <mergeCell ref="T25:U26"/>
    <mergeCell ref="V25:W26"/>
    <mergeCell ref="T12:U13"/>
    <mergeCell ref="V12:W13"/>
    <mergeCell ref="T20:U21"/>
    <mergeCell ref="V20:W21"/>
    <mergeCell ref="T18:U18"/>
  </mergeCells>
  <phoneticPr fontId="2" type="noConversion"/>
  <conditionalFormatting sqref="I12:I23 K12:L23 N12:O23 Q12:Q23">
    <cfRule type="cellIs" dxfId="1" priority="1" stopIfTrue="1" operator="greaterThan">
      <formula>30</formula>
    </cfRule>
  </conditionalFormatting>
  <pageMargins left="0.39370078740157483" right="0.39370078740157483" top="0.59055118110236227" bottom="0.39370078740157483" header="0.39370078740157483" footer="0.19685039370078741"/>
  <pageSetup paperSize="9" orientation="landscape" r:id="rId1"/>
  <headerFooter alignWithMargins="0">
    <oddFooter>&amp;R&amp;5"Spielbericht.xls"   © 2006 by Andreas Schuch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75" workbookViewId="0">
      <selection sqref="A1:E1"/>
    </sheetView>
  </sheetViews>
  <sheetFormatPr baseColWidth="10" defaultRowHeight="12.75" x14ac:dyDescent="0.2"/>
  <cols>
    <col min="1" max="1" width="8.7109375" style="1" customWidth="1"/>
    <col min="2" max="2" width="0.85546875" style="1" customWidth="1"/>
    <col min="3" max="3" width="4.7109375" style="1" customWidth="1"/>
    <col min="4" max="4" width="10.7109375" style="1" customWidth="1"/>
    <col min="5" max="5" width="21.7109375" style="1" customWidth="1"/>
    <col min="6" max="6" width="4.7109375" style="1" customWidth="1"/>
    <col min="7" max="7" width="31.7109375" style="1" customWidth="1"/>
    <col min="8" max="8" width="0.85546875" style="1" customWidth="1"/>
    <col min="9" max="9" width="4.42578125" style="1" customWidth="1"/>
    <col min="10" max="10" width="0.85546875" style="1" customWidth="1"/>
    <col min="11" max="12" width="4.42578125" style="1" customWidth="1"/>
    <col min="13" max="13" width="0.85546875" style="1" customWidth="1"/>
    <col min="14" max="15" width="4.42578125" style="1" customWidth="1"/>
    <col min="16" max="16" width="0.85546875" style="1" customWidth="1"/>
    <col min="17" max="17" width="4.42578125" style="1" customWidth="1"/>
    <col min="18" max="23" width="4.7109375" style="1" customWidth="1"/>
    <col min="24" max="26" width="5.140625" style="1" customWidth="1"/>
    <col min="27" max="16384" width="11.42578125" style="1"/>
  </cols>
  <sheetData>
    <row r="1" spans="1:23" ht="26.25" x14ac:dyDescent="0.2">
      <c r="A1" s="66" t="s">
        <v>28</v>
      </c>
      <c r="B1" s="66"/>
      <c r="C1" s="66"/>
      <c r="D1" s="66"/>
      <c r="E1" s="66"/>
    </row>
    <row r="2" spans="1:23" ht="20.25" x14ac:dyDescent="0.2">
      <c r="A2" s="18"/>
    </row>
    <row r="3" spans="1:23" x14ac:dyDescent="0.2">
      <c r="A3" s="41" t="s">
        <v>27</v>
      </c>
      <c r="B3" s="41"/>
      <c r="C3" s="41"/>
      <c r="D3" s="80"/>
      <c r="E3" s="80"/>
      <c r="F3" s="80"/>
      <c r="G3" s="80"/>
    </row>
    <row r="4" spans="1:23" s="12" customFormat="1" ht="20.25" x14ac:dyDescent="0.2">
      <c r="A4" s="18"/>
    </row>
    <row r="5" spans="1:23" x14ac:dyDescent="0.2">
      <c r="A5" s="41" t="s">
        <v>22</v>
      </c>
      <c r="B5" s="41"/>
      <c r="C5" s="41"/>
      <c r="D5" s="80"/>
      <c r="E5" s="80"/>
      <c r="F5" s="80"/>
      <c r="G5" s="80"/>
      <c r="J5" s="41" t="s">
        <v>24</v>
      </c>
      <c r="K5" s="41"/>
      <c r="L5" s="41"/>
      <c r="M5" s="41"/>
      <c r="N5" s="41"/>
      <c r="O5" s="80"/>
      <c r="P5" s="80"/>
      <c r="Q5" s="80"/>
      <c r="R5" s="80"/>
      <c r="S5" s="80"/>
      <c r="T5" s="80"/>
      <c r="U5" s="80"/>
      <c r="V5" s="80"/>
      <c r="W5" s="80"/>
    </row>
    <row r="6" spans="1:23" s="12" customFormat="1" x14ac:dyDescent="0.2"/>
    <row r="7" spans="1:23" x14ac:dyDescent="0.2">
      <c r="A7" s="41" t="s">
        <v>23</v>
      </c>
      <c r="B7" s="41"/>
      <c r="C7" s="41"/>
      <c r="D7" s="80"/>
      <c r="E7" s="80"/>
      <c r="F7" s="80"/>
      <c r="G7" s="80"/>
      <c r="J7" s="41" t="s">
        <v>25</v>
      </c>
      <c r="K7" s="41"/>
      <c r="L7" s="41"/>
      <c r="M7" s="41"/>
      <c r="N7" s="41"/>
      <c r="O7" s="80" t="s">
        <v>26</v>
      </c>
      <c r="P7" s="80"/>
      <c r="Q7" s="80"/>
      <c r="R7" s="80"/>
      <c r="S7" s="80"/>
      <c r="T7" s="80"/>
      <c r="U7" s="80"/>
      <c r="V7" s="80"/>
      <c r="W7" s="80"/>
    </row>
    <row r="8" spans="1:23" ht="20.25" x14ac:dyDescent="0.2">
      <c r="A8" s="18"/>
    </row>
    <row r="9" spans="1:23" ht="15" x14ac:dyDescent="0.2">
      <c r="A9" s="8" t="s">
        <v>20</v>
      </c>
      <c r="B9" s="15"/>
      <c r="C9" s="67" t="s">
        <v>8</v>
      </c>
      <c r="D9" s="69" t="str">
        <f>IF(D5&lt;&gt;"",D5,"Heimverein")</f>
        <v>Heimverein</v>
      </c>
      <c r="E9" s="70"/>
      <c r="F9" s="73" t="s">
        <v>8</v>
      </c>
      <c r="G9" s="56" t="str">
        <f>IF(D7&lt;&gt;"",D7,"Gastverein")</f>
        <v>Gastverein</v>
      </c>
      <c r="I9" s="58" t="s">
        <v>10</v>
      </c>
      <c r="J9" s="59"/>
      <c r="K9" s="60"/>
      <c r="L9" s="58" t="s">
        <v>11</v>
      </c>
      <c r="M9" s="59"/>
      <c r="N9" s="60"/>
      <c r="O9" s="75" t="s">
        <v>12</v>
      </c>
      <c r="P9" s="76"/>
      <c r="Q9" s="76"/>
      <c r="R9" s="81" t="s">
        <v>13</v>
      </c>
      <c r="S9" s="81"/>
      <c r="T9" s="81" t="s">
        <v>14</v>
      </c>
      <c r="U9" s="81"/>
      <c r="V9" s="81" t="s">
        <v>15</v>
      </c>
      <c r="W9" s="81"/>
    </row>
    <row r="10" spans="1:23" ht="15.75" thickBot="1" x14ac:dyDescent="0.25">
      <c r="A10" s="20"/>
      <c r="B10" s="15"/>
      <c r="C10" s="68"/>
      <c r="D10" s="71"/>
      <c r="E10" s="72"/>
      <c r="F10" s="74"/>
      <c r="G10" s="57"/>
      <c r="I10" s="61"/>
      <c r="J10" s="62"/>
      <c r="K10" s="63"/>
      <c r="L10" s="61"/>
      <c r="M10" s="62"/>
      <c r="N10" s="63"/>
      <c r="O10" s="77"/>
      <c r="P10" s="78"/>
      <c r="Q10" s="78"/>
      <c r="R10" s="13" t="s">
        <v>16</v>
      </c>
      <c r="S10" s="14" t="s">
        <v>17</v>
      </c>
      <c r="T10" s="13" t="s">
        <v>16</v>
      </c>
      <c r="U10" s="14" t="s">
        <v>17</v>
      </c>
      <c r="V10" s="13" t="s">
        <v>16</v>
      </c>
      <c r="W10" s="14" t="s">
        <v>17</v>
      </c>
    </row>
    <row r="11" spans="1:23" s="10" customFormat="1" ht="6" x14ac:dyDescent="0.2"/>
    <row r="12" spans="1:23" x14ac:dyDescent="0.2">
      <c r="A12" s="45" t="s">
        <v>0</v>
      </c>
      <c r="C12" s="26"/>
      <c r="D12" s="50"/>
      <c r="E12" s="51"/>
      <c r="F12" s="27"/>
      <c r="G12" s="28"/>
      <c r="I12" s="92"/>
      <c r="J12" s="95" t="s">
        <v>18</v>
      </c>
      <c r="K12" s="96"/>
      <c r="L12" s="92"/>
      <c r="M12" s="95" t="s">
        <v>18</v>
      </c>
      <c r="N12" s="96"/>
      <c r="O12" s="92"/>
      <c r="P12" s="95" t="s">
        <v>18</v>
      </c>
      <c r="Q12" s="97"/>
      <c r="R12" s="82" t="str">
        <f>IF(I12+L12+O12+K12+N12+Q12=0,":",CONCATENATE(I12+L12+O12," : ",K12+N12+Q12))</f>
        <v>:</v>
      </c>
      <c r="S12" s="82"/>
      <c r="T12" s="82" t="str">
        <f>IF(AND(I12&gt;K12,L12&gt;N12,K12&lt;&gt;"",N12&lt;&gt;"",O12="",Q12=""),"2 : 0",IF(AND(I12&lt;K12,L12&lt;N12,I12&lt;&gt;"",L12&lt;&gt;"",O12="",Q12=""),"0 : 2",IF(AND(O12&gt;Q12,Q12&lt;&gt;"",NOT(AND(I12&gt;K12,L12&gt;N12)),NOT(AND(I12&lt;K12,L12&lt;N12)),I12&lt;&gt;K12,L12&lt;&gt;N12,I12&lt;&gt;"",K12&lt;&gt;"",L12&lt;&gt;"",N12&lt;&gt;""),"2 : 1",IF(AND(O12&lt;Q12,O12&lt;&gt;"",NOT(AND(I12&gt;K12,L12&gt;N12)),NOT(AND(I12&lt;K12,L12&lt;N12)),I12&lt;&gt;K12,L12&lt;&gt;N12,I12&lt;&gt;"",K12&lt;&gt;"",L12&lt;&gt;"",N12&lt;&gt;""),"1 : 2",":"))))</f>
        <v>:</v>
      </c>
      <c r="U12" s="82"/>
      <c r="V12" s="82" t="str">
        <f>IF(T12=":",":",IF(VALUE(LEFT(T12,1))&gt;VALUE(RIGHT(T12,1)),"1 : 0","0 : 1"))</f>
        <v>:</v>
      </c>
      <c r="W12" s="82"/>
    </row>
    <row r="13" spans="1:23" x14ac:dyDescent="0.2">
      <c r="A13" s="45"/>
      <c r="C13" s="29"/>
      <c r="D13" s="46"/>
      <c r="E13" s="47"/>
      <c r="F13" s="30"/>
      <c r="G13" s="31"/>
      <c r="I13" s="92"/>
      <c r="J13" s="95"/>
      <c r="K13" s="96"/>
      <c r="L13" s="92"/>
      <c r="M13" s="95"/>
      <c r="N13" s="96"/>
      <c r="O13" s="92"/>
      <c r="P13" s="95"/>
      <c r="Q13" s="97"/>
      <c r="R13" s="82"/>
      <c r="S13" s="82"/>
      <c r="T13" s="82"/>
      <c r="U13" s="82"/>
      <c r="V13" s="82"/>
      <c r="W13" s="82"/>
    </row>
    <row r="14" spans="1:23" x14ac:dyDescent="0.2">
      <c r="A14" s="45" t="s">
        <v>1</v>
      </c>
      <c r="C14" s="26"/>
      <c r="D14" s="50"/>
      <c r="E14" s="51"/>
      <c r="F14" s="27"/>
      <c r="G14" s="28"/>
      <c r="I14" s="92"/>
      <c r="J14" s="95" t="s">
        <v>18</v>
      </c>
      <c r="K14" s="96"/>
      <c r="L14" s="92"/>
      <c r="M14" s="95" t="s">
        <v>18</v>
      </c>
      <c r="N14" s="96"/>
      <c r="O14" s="92"/>
      <c r="P14" s="95" t="s">
        <v>18</v>
      </c>
      <c r="Q14" s="97"/>
      <c r="R14" s="82" t="str">
        <f>IF(I14+L14+O14+K14+N14+Q14=0,":",CONCATENATE(I14+L14+O14," : ",K14+N14+Q14))</f>
        <v>:</v>
      </c>
      <c r="S14" s="82"/>
      <c r="T14" s="82" t="str">
        <f>IF(AND(I14&gt;K14,L14&gt;N14,K14&lt;&gt;"",N14&lt;&gt;"",O14="",Q14=""),"2 : 0",IF(AND(I14&lt;K14,L14&lt;N14,I14&lt;&gt;"",L14&lt;&gt;"",O14="",Q14=""),"0 : 2",IF(AND(O14&gt;Q14,Q14&lt;&gt;"",NOT(AND(I14&gt;K14,L14&gt;N14)),NOT(AND(I14&lt;K14,L14&lt;N14)),I14&lt;&gt;K14,L14&lt;&gt;N14,I14&lt;&gt;"",K14&lt;&gt;"",L14&lt;&gt;"",N14&lt;&gt;""),"2 : 1",IF(AND(O14&lt;Q14,O14&lt;&gt;"",NOT(AND(I14&gt;K14,L14&gt;N14)),NOT(AND(I14&lt;K14,L14&lt;N14)),I14&lt;&gt;K14,L14&lt;&gt;N14,I14&lt;&gt;"",K14&lt;&gt;"",L14&lt;&gt;"",N14&lt;&gt;""),"1 : 2",":"))))</f>
        <v>:</v>
      </c>
      <c r="U14" s="82"/>
      <c r="V14" s="82" t="str">
        <f>IF(T14=":",":",IF(VALUE(LEFT(T14,1))&gt;VALUE(RIGHT(T14,1)),"1 : 0","0 : 1"))</f>
        <v>:</v>
      </c>
      <c r="W14" s="82"/>
    </row>
    <row r="15" spans="1:23" x14ac:dyDescent="0.2">
      <c r="A15" s="45"/>
      <c r="C15" s="29"/>
      <c r="D15" s="46"/>
      <c r="E15" s="47"/>
      <c r="F15" s="30"/>
      <c r="G15" s="31"/>
      <c r="I15" s="92"/>
      <c r="J15" s="95"/>
      <c r="K15" s="96"/>
      <c r="L15" s="92"/>
      <c r="M15" s="95"/>
      <c r="N15" s="96"/>
      <c r="O15" s="92"/>
      <c r="P15" s="95"/>
      <c r="Q15" s="97"/>
      <c r="R15" s="82"/>
      <c r="S15" s="82"/>
      <c r="T15" s="82"/>
      <c r="U15" s="82"/>
      <c r="V15" s="82"/>
      <c r="W15" s="82"/>
    </row>
    <row r="16" spans="1:23" x14ac:dyDescent="0.2">
      <c r="A16" s="45" t="s">
        <v>2</v>
      </c>
      <c r="C16" s="26"/>
      <c r="D16" s="50"/>
      <c r="E16" s="51"/>
      <c r="F16" s="27"/>
      <c r="G16" s="28"/>
      <c r="I16" s="92"/>
      <c r="J16" s="95" t="s">
        <v>18</v>
      </c>
      <c r="K16" s="96"/>
      <c r="L16" s="92"/>
      <c r="M16" s="95" t="s">
        <v>18</v>
      </c>
      <c r="N16" s="96"/>
      <c r="O16" s="92"/>
      <c r="P16" s="95" t="s">
        <v>18</v>
      </c>
      <c r="Q16" s="97"/>
      <c r="R16" s="82" t="str">
        <f>IF(I16+L16+O16+K16+N16+Q16=0,":",CONCATENATE(I16+L16+O16," : ",K16+N16+Q16))</f>
        <v>:</v>
      </c>
      <c r="S16" s="82"/>
      <c r="T16" s="82" t="str">
        <f>IF(AND(I16&gt;K16,L16&gt;N16,K16&lt;&gt;"",N16&lt;&gt;"",O16="",Q16=""),"2 : 0",IF(AND(I16&lt;K16,L16&lt;N16,I16&lt;&gt;"",L16&lt;&gt;"",O16="",Q16=""),"0 : 2",IF(AND(O16&gt;Q16,Q16&lt;&gt;"",NOT(AND(I16&gt;K16,L16&gt;N16)),NOT(AND(I16&lt;K16,L16&lt;N16)),I16&lt;&gt;K16,L16&lt;&gt;N16,I16&lt;&gt;"",K16&lt;&gt;"",L16&lt;&gt;"",N16&lt;&gt;""),"2 : 1",IF(AND(O16&lt;Q16,O16&lt;&gt;"",NOT(AND(I16&gt;K16,L16&gt;N16)),NOT(AND(I16&lt;K16,L16&lt;N16)),I16&lt;&gt;K16,L16&lt;&gt;N16,I16&lt;&gt;"",K16&lt;&gt;"",L16&lt;&gt;"",N16&lt;&gt;""),"1 : 2",":"))))</f>
        <v>:</v>
      </c>
      <c r="U16" s="82"/>
      <c r="V16" s="82" t="str">
        <f>IF(T16=":",":",IF(VALUE(LEFT(T16,1))&gt;VALUE(RIGHT(T16,1)),"1 : 0","0 : 1"))</f>
        <v>:</v>
      </c>
      <c r="W16" s="82"/>
    </row>
    <row r="17" spans="1:23" x14ac:dyDescent="0.2">
      <c r="A17" s="45"/>
      <c r="C17" s="29"/>
      <c r="D17" s="46"/>
      <c r="E17" s="47"/>
      <c r="F17" s="30"/>
      <c r="G17" s="31"/>
      <c r="I17" s="92"/>
      <c r="J17" s="95"/>
      <c r="K17" s="96"/>
      <c r="L17" s="92"/>
      <c r="M17" s="95"/>
      <c r="N17" s="96"/>
      <c r="O17" s="92"/>
      <c r="P17" s="95"/>
      <c r="Q17" s="97"/>
      <c r="R17" s="82"/>
      <c r="S17" s="82"/>
      <c r="T17" s="82"/>
      <c r="U17" s="82"/>
      <c r="V17" s="82"/>
      <c r="W17" s="82"/>
    </row>
    <row r="18" spans="1:23" ht="18" x14ac:dyDescent="0.2">
      <c r="A18" s="2" t="s">
        <v>3</v>
      </c>
      <c r="B18" s="11"/>
      <c r="C18" s="32"/>
      <c r="D18" s="48"/>
      <c r="E18" s="49"/>
      <c r="F18" s="33"/>
      <c r="G18" s="34"/>
      <c r="I18" s="21"/>
      <c r="J18" s="5" t="s">
        <v>18</v>
      </c>
      <c r="K18" s="39"/>
      <c r="L18" s="21"/>
      <c r="M18" s="5" t="s">
        <v>18</v>
      </c>
      <c r="N18" s="39"/>
      <c r="O18" s="21"/>
      <c r="P18" s="5" t="s">
        <v>18</v>
      </c>
      <c r="Q18" s="23"/>
      <c r="R18" s="82" t="str">
        <f>IF(I18+L18+O18+K18+N18+Q18=0,":",CONCATENATE(I18+L18+O18," : ",K18+N18+Q18))</f>
        <v>:</v>
      </c>
      <c r="S18" s="82"/>
      <c r="T18" s="82" t="str">
        <f>IF(AND(I18&gt;K18,L18&gt;N18,K18&lt;&gt;"",N18&lt;&gt;"",O18="",Q18=""),"2 : 0",IF(AND(I18&lt;K18,L18&lt;N18,I18&lt;&gt;"",L18&lt;&gt;"",O18="",Q18=""),"0 : 2",IF(AND(O18&gt;Q18,Q18&lt;&gt;"",NOT(AND(I18&gt;K18,L18&gt;N18)),NOT(AND(I18&lt;K18,L18&lt;N18)),I18&lt;&gt;K18,L18&lt;&gt;N18,I18&lt;&gt;"",K18&lt;&gt;"",L18&lt;&gt;"",N18&lt;&gt;""),"2 : 1",IF(AND(O18&lt;Q18,O18&lt;&gt;"",NOT(AND(I18&gt;K18,L18&gt;N18)),NOT(AND(I18&lt;K18,L18&lt;N18)),I18&lt;&gt;K18,L18&lt;&gt;N18,I18&lt;&gt;"",K18&lt;&gt;"",L18&lt;&gt;"",N18&lt;&gt;""),"1 : 2",":"))))</f>
        <v>:</v>
      </c>
      <c r="U18" s="82"/>
      <c r="V18" s="82" t="str">
        <f>IF(T18=":",":",IF(VALUE(LEFT(T18,1))&gt;VALUE(RIGHT(T18,1)),"1 : 0","0 : 1"))</f>
        <v>:</v>
      </c>
      <c r="W18" s="82"/>
    </row>
    <row r="19" spans="1:23" ht="18" x14ac:dyDescent="0.2">
      <c r="A19" s="2" t="s">
        <v>4</v>
      </c>
      <c r="B19" s="11"/>
      <c r="C19" s="32"/>
      <c r="D19" s="48"/>
      <c r="E19" s="49"/>
      <c r="F19" s="33"/>
      <c r="G19" s="34"/>
      <c r="I19" s="21"/>
      <c r="J19" s="5" t="s">
        <v>18</v>
      </c>
      <c r="K19" s="39"/>
      <c r="L19" s="21"/>
      <c r="M19" s="5" t="s">
        <v>18</v>
      </c>
      <c r="N19" s="39"/>
      <c r="O19" s="21"/>
      <c r="P19" s="5" t="s">
        <v>18</v>
      </c>
      <c r="Q19" s="23"/>
      <c r="R19" s="82" t="str">
        <f>IF(I19+L19+O19+K19+N19+Q19=0,":",CONCATENATE(I19+L19+O19," : ",K19+N19+Q19))</f>
        <v>:</v>
      </c>
      <c r="S19" s="82"/>
      <c r="T19" s="82" t="str">
        <f>IF(AND(I19&gt;K19,L19&gt;N19,K19&lt;&gt;"",N19&lt;&gt;"",O19="",Q19=""),"2 : 0",IF(AND(I19&lt;K19,L19&lt;N19,I19&lt;&gt;"",L19&lt;&gt;"",O19="",Q19=""),"0 : 2",IF(AND(O19&gt;Q19,Q19&lt;&gt;"",NOT(AND(I19&gt;K19,L19&gt;N19)),NOT(AND(I19&lt;K19,L19&lt;N19)),I19&lt;&gt;K19,L19&lt;&gt;N19,I19&lt;&gt;"",K19&lt;&gt;"",L19&lt;&gt;"",N19&lt;&gt;""),"2 : 1",IF(AND(O19&lt;Q19,O19&lt;&gt;"",NOT(AND(I19&gt;K19,L19&gt;N19)),NOT(AND(I19&lt;K19,L19&lt;N19)),I19&lt;&gt;K19,L19&lt;&gt;N19,I19&lt;&gt;"",K19&lt;&gt;"",L19&lt;&gt;"",N19&lt;&gt;""),"1 : 2",":"))))</f>
        <v>:</v>
      </c>
      <c r="U19" s="82"/>
      <c r="V19" s="82" t="str">
        <f>IF(T19=":",":",IF(VALUE(LEFT(T19,1))&gt;VALUE(RIGHT(T19,1)),"1 : 0","0 : 1"))</f>
        <v>:</v>
      </c>
      <c r="W19" s="82"/>
    </row>
    <row r="20" spans="1:23" x14ac:dyDescent="0.2">
      <c r="A20" s="45" t="s">
        <v>5</v>
      </c>
      <c r="C20" s="26"/>
      <c r="D20" s="50"/>
      <c r="E20" s="51"/>
      <c r="F20" s="27"/>
      <c r="G20" s="28"/>
      <c r="I20" s="92"/>
      <c r="J20" s="95" t="s">
        <v>18</v>
      </c>
      <c r="K20" s="96"/>
      <c r="L20" s="92"/>
      <c r="M20" s="95" t="s">
        <v>18</v>
      </c>
      <c r="N20" s="96"/>
      <c r="O20" s="92"/>
      <c r="P20" s="95" t="s">
        <v>18</v>
      </c>
      <c r="Q20" s="97"/>
      <c r="R20" s="82" t="str">
        <f>IF(I20+L20+O20+K20+N20+Q20=0,":",CONCATENATE(I20+L20+O20," : ",K20+N20+Q20))</f>
        <v>:</v>
      </c>
      <c r="S20" s="82"/>
      <c r="T20" s="82" t="str">
        <f>IF(AND(I20&gt;K20,L20&gt;N20,K20&lt;&gt;"",N20&lt;&gt;"",O20="",Q20=""),"2 : 0",IF(AND(I20&lt;K20,L20&lt;N20,I20&lt;&gt;"",L20&lt;&gt;"",O20="",Q20=""),"0 : 2",IF(AND(O20&gt;Q20,Q20&lt;&gt;"",NOT(AND(I20&gt;K20,L20&gt;N20)),NOT(AND(I20&lt;K20,L20&lt;N20)),I20&lt;&gt;K20,L20&lt;&gt;N20,I20&lt;&gt;"",K20&lt;&gt;"",L20&lt;&gt;"",N20&lt;&gt;""),"2 : 1",IF(AND(O20&lt;Q20,O20&lt;&gt;"",NOT(AND(I20&gt;K20,L20&gt;N20)),NOT(AND(I20&lt;K20,L20&lt;N20)),I20&lt;&gt;K20,L20&lt;&gt;N20,I20&lt;&gt;"",K20&lt;&gt;"",L20&lt;&gt;"",N20&lt;&gt;""),"1 : 2",":"))))</f>
        <v>:</v>
      </c>
      <c r="U20" s="82"/>
      <c r="V20" s="82" t="str">
        <f>IF(T20=":",":",IF(VALUE(LEFT(T20,1))&gt;VALUE(RIGHT(T20,1)),"1 : 0","0 : 1"))</f>
        <v>:</v>
      </c>
      <c r="W20" s="82"/>
    </row>
    <row r="21" spans="1:23" x14ac:dyDescent="0.2">
      <c r="A21" s="45"/>
      <c r="C21" s="29"/>
      <c r="D21" s="46"/>
      <c r="E21" s="47"/>
      <c r="F21" s="30"/>
      <c r="G21" s="31"/>
      <c r="I21" s="92"/>
      <c r="J21" s="95"/>
      <c r="K21" s="96"/>
      <c r="L21" s="92"/>
      <c r="M21" s="95"/>
      <c r="N21" s="96"/>
      <c r="O21" s="92"/>
      <c r="P21" s="95"/>
      <c r="Q21" s="97"/>
      <c r="R21" s="82"/>
      <c r="S21" s="82"/>
      <c r="T21" s="82"/>
      <c r="U21" s="82"/>
      <c r="V21" s="82"/>
      <c r="W21" s="82"/>
    </row>
    <row r="22" spans="1:23" ht="18" x14ac:dyDescent="0.2">
      <c r="A22" s="2" t="s">
        <v>6</v>
      </c>
      <c r="B22" s="11"/>
      <c r="C22" s="32"/>
      <c r="D22" s="48"/>
      <c r="E22" s="49"/>
      <c r="F22" s="33"/>
      <c r="G22" s="34"/>
      <c r="I22" s="21"/>
      <c r="J22" s="5" t="s">
        <v>18</v>
      </c>
      <c r="K22" s="39"/>
      <c r="L22" s="21"/>
      <c r="M22" s="5" t="s">
        <v>18</v>
      </c>
      <c r="N22" s="39"/>
      <c r="O22" s="21"/>
      <c r="P22" s="5" t="s">
        <v>18</v>
      </c>
      <c r="Q22" s="23"/>
      <c r="R22" s="82" t="str">
        <f>IF(I22+L22+O22+K22+N22+Q22=0,":",CONCATENATE(I22+L22+O22," : ",K22+N22+Q22))</f>
        <v>:</v>
      </c>
      <c r="S22" s="82"/>
      <c r="T22" s="82" t="str">
        <f>IF(AND(I22&gt;K22,L22&gt;N22,K22&lt;&gt;"",N22&lt;&gt;"",O22="",Q22=""),"2 : 0",IF(AND(I22&lt;K22,L22&lt;N22,I22&lt;&gt;"",L22&lt;&gt;"",O22="",Q22=""),"0 : 2",IF(AND(O22&gt;Q22,Q22&lt;&gt;"",NOT(AND(I22&gt;K22,L22&gt;N22)),NOT(AND(I22&lt;K22,L22&lt;N22)),I22&lt;&gt;K22,L22&lt;&gt;N22,I22&lt;&gt;"",K22&lt;&gt;"",L22&lt;&gt;"",N22&lt;&gt;""),"2 : 1",IF(AND(O22&lt;Q22,O22&lt;&gt;"",NOT(AND(I22&gt;K22,L22&gt;N22)),NOT(AND(I22&lt;K22,L22&lt;N22)),I22&lt;&gt;K22,L22&lt;&gt;N22,I22&lt;&gt;"",K22&lt;&gt;"",L22&lt;&gt;"",N22&lt;&gt;""),"1 : 2",":"))))</f>
        <v>:</v>
      </c>
      <c r="U22" s="82"/>
      <c r="V22" s="82" t="str">
        <f>IF(T22=":",":",IF(VALUE(LEFT(T22,1))&gt;VALUE(RIGHT(T22,1)),"1 : 0","0 : 1"))</f>
        <v>:</v>
      </c>
      <c r="W22" s="82"/>
    </row>
    <row r="23" spans="1:23" ht="18.75" thickBot="1" x14ac:dyDescent="0.25">
      <c r="A23" s="3" t="s">
        <v>7</v>
      </c>
      <c r="B23" s="11"/>
      <c r="C23" s="35"/>
      <c r="D23" s="64"/>
      <c r="E23" s="65"/>
      <c r="F23" s="36"/>
      <c r="G23" s="37"/>
      <c r="I23" s="22"/>
      <c r="J23" s="6" t="s">
        <v>18</v>
      </c>
      <c r="K23" s="40"/>
      <c r="L23" s="22"/>
      <c r="M23" s="6" t="s">
        <v>18</v>
      </c>
      <c r="N23" s="40"/>
      <c r="O23" s="22"/>
      <c r="P23" s="6" t="s">
        <v>18</v>
      </c>
      <c r="Q23" s="24"/>
      <c r="R23" s="83" t="str">
        <f>IF(I23+L23+O23+K23+N23+Q23=0,":",CONCATENATE(I23+L23+O23," : ",K23+N23+Q23))</f>
        <v>:</v>
      </c>
      <c r="S23" s="83"/>
      <c r="T23" s="83" t="str">
        <f>IF(AND(I23&gt;K23,L23&gt;N23,K23&lt;&gt;"",N23&lt;&gt;"",O23="",Q23=""),"2 : 0",IF(AND(I23&lt;K23,L23&lt;N23,I23&lt;&gt;"",L23&lt;&gt;"",O23="",Q23=""),"0 : 2",IF(AND(O23&gt;Q23,Q23&lt;&gt;"",NOT(AND(I23&gt;K23,L23&gt;N23)),NOT(AND(I23&lt;K23,L23&lt;N23)),I23&lt;&gt;K23,L23&lt;&gt;N23,I23&lt;&gt;"",K23&lt;&gt;"",L23&lt;&gt;"",N23&lt;&gt;""),"2 : 1",IF(AND(O23&lt;Q23,O23&lt;&gt;"",NOT(AND(I23&gt;K23,L23&gt;N23)),NOT(AND(I23&lt;K23,L23&lt;N23)),I23&lt;&gt;K23,L23&lt;&gt;N23,I23&lt;&gt;"",K23&lt;&gt;"",L23&lt;&gt;"",N23&lt;&gt;""),"1 : 2",":"))))</f>
        <v>:</v>
      </c>
      <c r="U23" s="83"/>
      <c r="V23" s="83" t="str">
        <f>IF(T23=":",":",IF(VALUE(LEFT(T23,1))&gt;VALUE(RIGHT(T23,1)),"1 : 0","0 : 1"))</f>
        <v>:</v>
      </c>
      <c r="W23" s="83"/>
    </row>
    <row r="24" spans="1:23" s="10" customFormat="1" ht="6" x14ac:dyDescent="0.2"/>
    <row r="25" spans="1:23" ht="15" x14ac:dyDescent="0.2">
      <c r="A25" s="9" t="s">
        <v>21</v>
      </c>
      <c r="B25" s="16"/>
      <c r="C25" s="58" t="s">
        <v>9</v>
      </c>
      <c r="D25" s="60"/>
      <c r="E25" s="84" t="str">
        <f>IF(OR(T12=":",T14=":",T16=":",T18=":",T19=":",T20=":",T22=":",T23=":"),"",IF(VALUE(LEFT(V25,1))&gt;VALUE(RIGHT(V25,1)),D9,IF(VALUE(LEFT(V25,1))&lt;VALUE(RIGHT(V25,1)),G9,"Unentschieden")))</f>
        <v/>
      </c>
      <c r="F25" s="85"/>
      <c r="G25" s="86"/>
      <c r="H25" s="7"/>
      <c r="I25" s="58" t="s">
        <v>19</v>
      </c>
      <c r="J25" s="59"/>
      <c r="K25" s="59"/>
      <c r="L25" s="59"/>
      <c r="M25" s="59"/>
      <c r="N25" s="59"/>
      <c r="O25" s="59"/>
      <c r="P25" s="59"/>
      <c r="Q25" s="90"/>
      <c r="R25" s="93" t="str">
        <f>IF(SUM(I12:I23,K12:L23,N12:O23,Q12:Q23)=0,":",CONCATENATE(SUM(I12:I23,L12:L23,O12:O23)," : ",SUM(K12:K23,N12:N23,Q12:Q23)))</f>
        <v>:</v>
      </c>
      <c r="S25" s="86"/>
      <c r="T25" s="93" t="str">
        <f>IF(AND(T12=":",T14=":",T16=":",T18=":",T19=":",T20=":",T22=":",T23=":"),":",CONCATENATE(SUM(IF(T12&lt;&gt;":",VALUE(LEFT(T12,1)),0),IF(T14&lt;&gt;":",VALUE(LEFT(T14,1)),0),IF(T16&lt;&gt;":",VALUE(LEFT(T16,1)),0),IF(T18&lt;&gt;":",VALUE(LEFT(T18,1)),0),IF(T19&lt;&gt;":",VALUE(LEFT(T19,1)),0),IF(T20&lt;&gt;":",VALUE(LEFT(T20,1)),0),IF(T22&lt;&gt;":",VALUE(LEFT(T22,1)),0),IF(T23&lt;&gt;":",VALUE(LEFT(T23,1)),0))," : ",SUM(IF(T12&lt;&gt;":",VALUE(RIGHT(T12,1)),0),IF(T14&lt;&gt;":",VALUE(RIGHT(T14,1)),0),IF(T16&lt;&gt;":",VALUE(RIGHT(T16,1)),0),IF(T18&lt;&gt;":",VALUE(RIGHT(T18,1)),0),IF(T19&lt;&gt;":",VALUE(RIGHT(T19,1)),0),IF(T20&lt;&gt;":",VALUE(RIGHT(T20,1)),0),IF(T22&lt;&gt;":",VALUE(RIGHT(T22,1)),0),IF(T23&lt;&gt;":",VALUE(RIGHT(T23,1)),0))))</f>
        <v>:</v>
      </c>
      <c r="U25" s="86"/>
      <c r="V25" s="93" t="str">
        <f>IF(AND(V12=":",V14=":",V16=":",V18=":",V19=":",V20=":",V22=":",V23=":"),":",CONCATENATE(SUM(IF(V12&lt;&gt;":",VALUE(LEFT(V12,1)),0),IF(V14&lt;&gt;":",VALUE(LEFT(V14,1)),0),IF(V16&lt;&gt;":",VALUE(LEFT(V16,1)),0),IF(V18&lt;&gt;":",VALUE(LEFT(V18,1)),0),IF(V19&lt;&gt;":",VALUE(LEFT(V19,1)),0),IF(V20&lt;&gt;":",VALUE(LEFT(V20,1)),0),IF(V22&lt;&gt;":",VALUE(LEFT(V22,1)),0),IF(V23&lt;&gt;":",VALUE(LEFT(V23,1)),0))," : ",SUM(IF(V12&lt;&gt;":",VALUE(RIGHT(V12,1)),0),IF(V14&lt;&gt;":",VALUE(RIGHT(V14,1)),0),IF(V16&lt;&gt;":",VALUE(RIGHT(V16,1)),0),IF(V18&lt;&gt;":",VALUE(RIGHT(V18,1)),0),IF(V19&lt;&gt;":",VALUE(RIGHT(V19,1)),0),IF(V20&lt;&gt;":",VALUE(RIGHT(V20,1)),0),IF(V22&lt;&gt;":",VALUE(RIGHT(V22,1)),0),IF(V23&lt;&gt;":",VALUE(RIGHT(V23,1)),0))))</f>
        <v>:</v>
      </c>
      <c r="W25" s="86"/>
    </row>
    <row r="26" spans="1:23" ht="15.75" thickBot="1" x14ac:dyDescent="0.25">
      <c r="A26" s="20"/>
      <c r="B26" s="16"/>
      <c r="C26" s="61"/>
      <c r="D26" s="63"/>
      <c r="E26" s="87"/>
      <c r="F26" s="88"/>
      <c r="G26" s="89"/>
      <c r="H26" s="7"/>
      <c r="I26" s="61"/>
      <c r="J26" s="62"/>
      <c r="K26" s="62"/>
      <c r="L26" s="62"/>
      <c r="M26" s="62"/>
      <c r="N26" s="62"/>
      <c r="O26" s="62"/>
      <c r="P26" s="62"/>
      <c r="Q26" s="91"/>
      <c r="R26" s="94"/>
      <c r="S26" s="89"/>
      <c r="T26" s="94"/>
      <c r="U26" s="89"/>
      <c r="V26" s="94"/>
      <c r="W26" s="89"/>
    </row>
    <row r="27" spans="1:23" ht="20.25" x14ac:dyDescent="0.2">
      <c r="A27" s="18"/>
    </row>
    <row r="28" spans="1:23" x14ac:dyDescent="0.2">
      <c r="A28" s="41" t="s">
        <v>29</v>
      </c>
      <c r="B28" s="41"/>
      <c r="C28" s="41"/>
      <c r="D28" s="41"/>
      <c r="E28" s="43"/>
      <c r="F28" s="43"/>
      <c r="G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ht="20.25" x14ac:dyDescent="0.2">
      <c r="A29" s="18"/>
      <c r="E29" s="55" t="str">
        <f>IF(D5&lt;&gt;"",D5,"Heimverein")</f>
        <v>Heimverein</v>
      </c>
      <c r="F29" s="55"/>
      <c r="G29" s="55"/>
      <c r="I29" s="55" t="str">
        <f>IF(D7&lt;&gt;"",D7,"Gastverein")</f>
        <v>Gastverein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3.5" thickBot="1" x14ac:dyDescent="0.25">
      <c r="A30" s="41" t="s">
        <v>33</v>
      </c>
      <c r="B30" s="41"/>
      <c r="C30" s="41"/>
      <c r="D30" s="41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S30" s="41" t="s">
        <v>34</v>
      </c>
      <c r="T30" s="41"/>
      <c r="U30" s="41"/>
      <c r="V30" s="42"/>
      <c r="W30" s="25"/>
    </row>
    <row r="31" spans="1:23" x14ac:dyDescent="0.2">
      <c r="A31" s="12"/>
      <c r="S31" s="44" t="s">
        <v>35</v>
      </c>
      <c r="T31" s="44"/>
      <c r="U31" s="44"/>
      <c r="V31" s="44"/>
      <c r="W31" s="44"/>
    </row>
    <row r="32" spans="1:23" x14ac:dyDescent="0.2">
      <c r="A32" s="53" t="s">
        <v>36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 ht="34.5" x14ac:dyDescent="0.2">
      <c r="A33" s="19"/>
    </row>
    <row r="34" spans="1:23" x14ac:dyDescent="0.2">
      <c r="A34" s="43"/>
      <c r="B34" s="43"/>
      <c r="C34" s="43"/>
      <c r="D34" s="43"/>
      <c r="E34" s="38" t="str">
        <f ca="1">CONCATENATE(", den   ",TEXT(TODAY(),"TT. MM JJJJ"))</f>
        <v>, den   16. 07 2026</v>
      </c>
      <c r="G34" s="4"/>
      <c r="J34" s="54"/>
      <c r="K34" s="54"/>
      <c r="L34" s="54"/>
      <c r="M34" s="54"/>
      <c r="N34" s="54"/>
      <c r="O34" s="54"/>
      <c r="P34" s="54"/>
      <c r="Q34" s="54"/>
      <c r="S34" s="54"/>
      <c r="T34" s="54"/>
      <c r="U34" s="54"/>
      <c r="V34" s="54"/>
      <c r="W34" s="54"/>
    </row>
    <row r="35" spans="1:23" x14ac:dyDescent="0.2">
      <c r="A35" s="52" t="s">
        <v>30</v>
      </c>
      <c r="B35" s="52"/>
      <c r="C35" s="52"/>
      <c r="D35" s="52"/>
      <c r="E35" s="17" t="s">
        <v>31</v>
      </c>
      <c r="G35" s="17" t="s">
        <v>32</v>
      </c>
      <c r="J35" s="55" t="str">
        <f>CONCATENATE("MF ",IF(D5&lt;&gt;"",D5,"Heimverein"))</f>
        <v>MF Heimverein</v>
      </c>
      <c r="K35" s="55"/>
      <c r="L35" s="55"/>
      <c r="M35" s="55"/>
      <c r="N35" s="55"/>
      <c r="O35" s="55"/>
      <c r="P35" s="55"/>
      <c r="Q35" s="55"/>
      <c r="S35" s="55" t="str">
        <f>CONCATENATE("MF ",IF(D7&lt;&gt;"",D7,"Gastverein"))</f>
        <v>MF Gastverein</v>
      </c>
      <c r="T35" s="55"/>
      <c r="U35" s="55"/>
      <c r="V35" s="55"/>
      <c r="W35" s="55"/>
    </row>
  </sheetData>
  <sheetProtection password="EF40" sheet="1" objects="1" scenarios="1"/>
  <mergeCells count="119">
    <mergeCell ref="S31:W31"/>
    <mergeCell ref="D17:E17"/>
    <mergeCell ref="D18:E18"/>
    <mergeCell ref="D22:E22"/>
    <mergeCell ref="E29:G29"/>
    <mergeCell ref="R16:S17"/>
    <mergeCell ref="I29:W29"/>
    <mergeCell ref="D19:E19"/>
    <mergeCell ref="D20:E20"/>
    <mergeCell ref="D21:E21"/>
    <mergeCell ref="R20:S21"/>
    <mergeCell ref="R14:S15"/>
    <mergeCell ref="D12:E12"/>
    <mergeCell ref="A35:D35"/>
    <mergeCell ref="A34:D34"/>
    <mergeCell ref="A32:W32"/>
    <mergeCell ref="J34:Q34"/>
    <mergeCell ref="S34:W34"/>
    <mergeCell ref="J35:Q35"/>
    <mergeCell ref="S35:W35"/>
    <mergeCell ref="D13:E13"/>
    <mergeCell ref="D14:E14"/>
    <mergeCell ref="A12:A13"/>
    <mergeCell ref="A14:A15"/>
    <mergeCell ref="A16:A17"/>
    <mergeCell ref="D16:E16"/>
    <mergeCell ref="A20:A21"/>
    <mergeCell ref="A30:D30"/>
    <mergeCell ref="S30:V30"/>
    <mergeCell ref="E30:Q30"/>
    <mergeCell ref="A1:E1"/>
    <mergeCell ref="A28:D28"/>
    <mergeCell ref="E28:G28"/>
    <mergeCell ref="I28:W28"/>
    <mergeCell ref="C9:C10"/>
    <mergeCell ref="D9:E10"/>
    <mergeCell ref="F9:F10"/>
    <mergeCell ref="O9:Q10"/>
    <mergeCell ref="D15:E15"/>
    <mergeCell ref="G9:G10"/>
    <mergeCell ref="I9:K10"/>
    <mergeCell ref="L9:N10"/>
    <mergeCell ref="D23:E23"/>
    <mergeCell ref="V12:W13"/>
    <mergeCell ref="A3:C3"/>
    <mergeCell ref="D3:G3"/>
    <mergeCell ref="T9:U9"/>
    <mergeCell ref="V9:W9"/>
    <mergeCell ref="R9:S9"/>
    <mergeCell ref="O5:W5"/>
    <mergeCell ref="O7:W7"/>
    <mergeCell ref="A5:C5"/>
    <mergeCell ref="D5:G5"/>
    <mergeCell ref="J5:N5"/>
    <mergeCell ref="T18:U18"/>
    <mergeCell ref="V18:W18"/>
    <mergeCell ref="T19:U19"/>
    <mergeCell ref="T22:U22"/>
    <mergeCell ref="V22:W22"/>
    <mergeCell ref="E25:G26"/>
    <mergeCell ref="C25:D26"/>
    <mergeCell ref="J7:N7"/>
    <mergeCell ref="I25:Q26"/>
    <mergeCell ref="A7:C7"/>
    <mergeCell ref="D7:G7"/>
    <mergeCell ref="I12:I13"/>
    <mergeCell ref="I14:I15"/>
    <mergeCell ref="I16:I17"/>
    <mergeCell ref="I20:I21"/>
    <mergeCell ref="R12:S13"/>
    <mergeCell ref="V19:W19"/>
    <mergeCell ref="T14:U15"/>
    <mergeCell ref="V14:W15"/>
    <mergeCell ref="T16:U17"/>
    <mergeCell ref="V16:W17"/>
    <mergeCell ref="R18:S18"/>
    <mergeCell ref="R19:S19"/>
    <mergeCell ref="T12:U13"/>
    <mergeCell ref="T23:U23"/>
    <mergeCell ref="V23:W23"/>
    <mergeCell ref="R25:S26"/>
    <mergeCell ref="T25:U26"/>
    <mergeCell ref="V25:W26"/>
    <mergeCell ref="R22:S22"/>
    <mergeCell ref="R23:S23"/>
    <mergeCell ref="T20:U21"/>
    <mergeCell ref="V20:W21"/>
    <mergeCell ref="N14:N15"/>
    <mergeCell ref="O14:O15"/>
    <mergeCell ref="P14:P15"/>
    <mergeCell ref="Q14:Q15"/>
    <mergeCell ref="J14:J15"/>
    <mergeCell ref="K14:K15"/>
    <mergeCell ref="L14:L15"/>
    <mergeCell ref="M14:M15"/>
    <mergeCell ref="N12:N13"/>
    <mergeCell ref="O12:O13"/>
    <mergeCell ref="P12:P13"/>
    <mergeCell ref="Q12:Q13"/>
    <mergeCell ref="J12:J13"/>
    <mergeCell ref="K12:K13"/>
    <mergeCell ref="L12:L13"/>
    <mergeCell ref="M12:M13"/>
    <mergeCell ref="N20:N21"/>
    <mergeCell ref="O20:O21"/>
    <mergeCell ref="P20:P21"/>
    <mergeCell ref="Q20:Q21"/>
    <mergeCell ref="J20:J21"/>
    <mergeCell ref="K20:K21"/>
    <mergeCell ref="L20:L21"/>
    <mergeCell ref="M20:M21"/>
    <mergeCell ref="N16:N17"/>
    <mergeCell ref="O16:O17"/>
    <mergeCell ref="P16:P17"/>
    <mergeCell ref="Q16:Q17"/>
    <mergeCell ref="J16:J17"/>
    <mergeCell ref="K16:K17"/>
    <mergeCell ref="L16:L17"/>
    <mergeCell ref="M16:M17"/>
  </mergeCells>
  <phoneticPr fontId="2" type="noConversion"/>
  <conditionalFormatting sqref="I12:I23 K12:L23 N12:O23 Q12:Q23">
    <cfRule type="cellIs" dxfId="0" priority="1" stopIfTrue="1" operator="greaterThan">
      <formula>30</formula>
    </cfRule>
  </conditionalFormatting>
  <pageMargins left="0.39370078740157483" right="0.39370078740157483" top="0.59055118110236227" bottom="0.39370078740157483" header="0.39370078740157483" footer="0.19685039370078741"/>
  <pageSetup paperSize="9" orientation="landscape" r:id="rId1"/>
  <headerFooter alignWithMargins="0">
    <oddFooter>&amp;R&amp;5"Spielbericht.xls"   © 2006 by Andreas Schuch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Spielbericht DBV</vt:lpstr>
      <vt:lpstr>Spielbericht BWBV</vt:lpstr>
    </vt:vector>
  </TitlesOfParts>
  <Company>BEHR GmbH &amp;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Besitzer</cp:lastModifiedBy>
  <cp:lastPrinted>2016-07-17T13:43:44Z</cp:lastPrinted>
  <dcterms:created xsi:type="dcterms:W3CDTF">2006-05-12T21:38:20Z</dcterms:created>
  <dcterms:modified xsi:type="dcterms:W3CDTF">2026-07-16T07:35:23Z</dcterms:modified>
</cp:coreProperties>
</file>