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hjh\Desktop\OBB 2017\"/>
    </mc:Choice>
  </mc:AlternateContent>
  <bookViews>
    <workbookView xWindow="0" yWindow="0" windowWidth="21600" windowHeight="10950"/>
  </bookViews>
  <sheets>
    <sheet name="Formular 1 (Regulär)" sheetId="4" r:id="rId1"/>
    <sheet name="Formular 2 (Notfall)" sheetId="10" r:id="rId2"/>
    <sheet name="Spielplan" sheetId="8" state="hidden" r:id="rId3"/>
    <sheet name="Mannschaften" sheetId="3" state="hidden" r:id="rId4"/>
    <sheet name="Legende" sheetId="2" state="hidden" r:id="rId5"/>
    <sheet name="Vereine" sheetId="6" state="hidden" r:id="rId6"/>
    <sheet name="Berechnung" sheetId="9" state="hidden" r:id="rId7"/>
    <sheet name="Export" sheetId="11" r:id="rId8"/>
  </sheets>
  <definedNames>
    <definedName name="_xlnm._FilterDatabase" localSheetId="2" hidden="1">Spielplan!$C$1:$C$680</definedName>
    <definedName name="_xlnm.Print_Area" localSheetId="0">'Formular 1 (Regulär)'!$A$1:$H$68</definedName>
    <definedName name="_xlnm.Print_Area" localSheetId="1">'Formular 2 (Notfall)'!$A$1:$H$68</definedName>
  </definedNames>
  <calcPr calcId="171027"/>
</workbook>
</file>

<file path=xl/calcChain.xml><?xml version="1.0" encoding="utf-8"?>
<calcChain xmlns="http://schemas.openxmlformats.org/spreadsheetml/2006/main">
  <c r="D625" i="8" l="1"/>
  <c r="E625" i="8" s="1"/>
  <c r="E626" i="8"/>
  <c r="E627" i="8"/>
  <c r="D628" i="8"/>
  <c r="E628" i="8"/>
  <c r="E629" i="8"/>
  <c r="E630" i="8"/>
  <c r="D631" i="8"/>
  <c r="E631" i="8" s="1"/>
  <c r="D632" i="8"/>
  <c r="E632" i="8"/>
  <c r="E633" i="8"/>
  <c r="E634" i="8"/>
  <c r="D635" i="8"/>
  <c r="E635" i="8"/>
  <c r="E636" i="8"/>
  <c r="E637" i="8"/>
  <c r="D638" i="8"/>
  <c r="E638" i="8"/>
  <c r="D639" i="8"/>
  <c r="E639" i="8"/>
  <c r="E640" i="8"/>
  <c r="E641" i="8"/>
  <c r="D642" i="8"/>
  <c r="E642" i="8" s="1"/>
  <c r="E643" i="8"/>
  <c r="E644" i="8"/>
  <c r="D645" i="8"/>
  <c r="E645" i="8"/>
  <c r="D646" i="8"/>
  <c r="E646" i="8"/>
  <c r="E647" i="8"/>
  <c r="E648" i="8"/>
  <c r="D649" i="8"/>
  <c r="E649" i="8"/>
  <c r="E650" i="8"/>
  <c r="E651" i="8"/>
  <c r="D652" i="8"/>
  <c r="E652" i="8"/>
  <c r="D653" i="8"/>
  <c r="E653" i="8" s="1"/>
  <c r="E654" i="8"/>
  <c r="E655" i="8"/>
  <c r="D656" i="8"/>
  <c r="E656" i="8"/>
  <c r="E657" i="8"/>
  <c r="E658" i="8"/>
  <c r="D659" i="8"/>
  <c r="E659" i="8" s="1"/>
  <c r="D660" i="8"/>
  <c r="E660" i="8"/>
  <c r="E661" i="8"/>
  <c r="E662" i="8"/>
  <c r="D663" i="8"/>
  <c r="E663" i="8"/>
  <c r="E664" i="8"/>
  <c r="E665" i="8"/>
  <c r="D666" i="8"/>
  <c r="E666" i="8"/>
  <c r="D624" i="8"/>
  <c r="E624" i="8" s="1"/>
  <c r="E623" i="8"/>
  <c r="E622" i="8"/>
  <c r="D621" i="8"/>
  <c r="E621" i="8" s="1"/>
  <c r="E620" i="8"/>
  <c r="E619" i="8"/>
  <c r="D618" i="8"/>
  <c r="E618" i="8" s="1"/>
  <c r="H2" i="11" l="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B4" i="9"/>
  <c r="C4" i="9"/>
  <c r="D4" i="9"/>
  <c r="E4" i="9"/>
  <c r="B5" i="9"/>
  <c r="C5" i="9"/>
  <c r="E5" i="9"/>
  <c r="B6" i="9"/>
  <c r="C6" i="9"/>
  <c r="D6" i="9"/>
  <c r="E6" i="9"/>
  <c r="B7" i="9"/>
  <c r="C7" i="9"/>
  <c r="D7" i="9"/>
  <c r="E7" i="9"/>
  <c r="B8" i="9"/>
  <c r="C8" i="9"/>
  <c r="E8" i="9"/>
  <c r="B9" i="9"/>
  <c r="C9" i="9"/>
  <c r="D9" i="9"/>
  <c r="E9" i="9"/>
  <c r="B10" i="9"/>
  <c r="C10" i="9"/>
  <c r="D10" i="9"/>
  <c r="E10" i="9"/>
  <c r="B11" i="9"/>
  <c r="C11" i="9"/>
  <c r="E11" i="9"/>
  <c r="B12" i="9"/>
  <c r="C12" i="9"/>
  <c r="D12" i="9"/>
  <c r="E12" i="9"/>
  <c r="B13" i="9"/>
  <c r="C13" i="9"/>
  <c r="D13" i="9"/>
  <c r="E13" i="9"/>
  <c r="B14" i="9"/>
  <c r="C14" i="9"/>
  <c r="E14" i="9"/>
  <c r="B15" i="9"/>
  <c r="C15" i="9"/>
  <c r="D15" i="9"/>
  <c r="E15" i="9"/>
  <c r="B16" i="9"/>
  <c r="C16" i="9"/>
  <c r="D16" i="9"/>
  <c r="E16" i="9"/>
  <c r="B17" i="9"/>
  <c r="C17" i="9"/>
  <c r="E17" i="9"/>
  <c r="B18" i="9"/>
  <c r="C18" i="9"/>
  <c r="D18" i="9"/>
  <c r="E18" i="9"/>
  <c r="B19" i="9"/>
  <c r="C19" i="9"/>
  <c r="D19" i="9"/>
  <c r="E19" i="9"/>
  <c r="B20" i="9"/>
  <c r="C20" i="9"/>
  <c r="E20" i="9"/>
  <c r="B21" i="9"/>
  <c r="C21" i="9"/>
  <c r="D21" i="9"/>
  <c r="E21" i="9"/>
  <c r="B22" i="9"/>
  <c r="C22" i="9"/>
  <c r="D22" i="9"/>
  <c r="E22" i="9"/>
  <c r="B23" i="9"/>
  <c r="C23" i="9"/>
  <c r="E23" i="9"/>
  <c r="B24" i="9"/>
  <c r="C24" i="9"/>
  <c r="D24" i="9"/>
  <c r="E24" i="9"/>
  <c r="B25" i="9"/>
  <c r="C25" i="9"/>
  <c r="D25" i="9"/>
  <c r="E25" i="9"/>
  <c r="B26" i="9"/>
  <c r="C26" i="9"/>
  <c r="E26" i="9"/>
  <c r="B27" i="9"/>
  <c r="C27" i="9"/>
  <c r="D27" i="9"/>
  <c r="E27" i="9"/>
  <c r="B28" i="9"/>
  <c r="C28" i="9"/>
  <c r="D28" i="9"/>
  <c r="E28" i="9"/>
  <c r="B29" i="9"/>
  <c r="C29" i="9"/>
  <c r="E29" i="9"/>
  <c r="B30" i="9"/>
  <c r="C30" i="9"/>
  <c r="D30" i="9"/>
  <c r="E30" i="9"/>
  <c r="B31" i="9"/>
  <c r="C31" i="9"/>
  <c r="D31" i="9"/>
  <c r="E31" i="9"/>
  <c r="B32" i="9"/>
  <c r="C32" i="9"/>
  <c r="E32" i="9"/>
  <c r="B33" i="9"/>
  <c r="C33" i="9"/>
  <c r="D33" i="9"/>
  <c r="E33" i="9"/>
  <c r="B34" i="9"/>
  <c r="C34" i="9"/>
  <c r="D34" i="9"/>
  <c r="E34" i="9"/>
  <c r="B35" i="9"/>
  <c r="C35" i="9"/>
  <c r="E35" i="9"/>
  <c r="B36" i="9"/>
  <c r="C36" i="9"/>
  <c r="D36" i="9"/>
  <c r="E36" i="9"/>
  <c r="B37" i="9"/>
  <c r="C37" i="9"/>
  <c r="D37" i="9"/>
  <c r="E37" i="9"/>
  <c r="B38" i="9"/>
  <c r="C38" i="9"/>
  <c r="E38" i="9"/>
  <c r="B39" i="9"/>
  <c r="C39" i="9"/>
  <c r="D39" i="9"/>
  <c r="E39" i="9"/>
  <c r="B40" i="9"/>
  <c r="C40" i="9"/>
  <c r="D40" i="9"/>
  <c r="E40" i="9"/>
  <c r="B41" i="9"/>
  <c r="C41" i="9"/>
  <c r="E41" i="9"/>
  <c r="B42" i="9"/>
  <c r="C42" i="9"/>
  <c r="D42" i="9"/>
  <c r="E42" i="9"/>
  <c r="B43" i="9"/>
  <c r="C43" i="9"/>
  <c r="D43" i="9"/>
  <c r="E43" i="9"/>
  <c r="B44" i="9"/>
  <c r="C44" i="9"/>
  <c r="E44" i="9"/>
  <c r="B45" i="9"/>
  <c r="C45" i="9"/>
  <c r="D45" i="9"/>
  <c r="E45" i="9"/>
  <c r="B46" i="9"/>
  <c r="C46" i="9"/>
  <c r="D46" i="9"/>
  <c r="E46" i="9"/>
  <c r="B47" i="9"/>
  <c r="C47" i="9"/>
  <c r="E47" i="9"/>
  <c r="B48" i="9"/>
  <c r="C48" i="9"/>
  <c r="D48" i="9"/>
  <c r="E48" i="9"/>
  <c r="B49" i="9"/>
  <c r="C49" i="9"/>
  <c r="D49" i="9"/>
  <c r="E49" i="9"/>
  <c r="B50" i="9"/>
  <c r="C50" i="9"/>
  <c r="E50" i="9"/>
  <c r="B51" i="9"/>
  <c r="C51" i="9"/>
  <c r="D51" i="9"/>
  <c r="E51" i="9"/>
  <c r="B52" i="9"/>
  <c r="C52" i="9"/>
  <c r="D52" i="9"/>
  <c r="E52" i="9"/>
  <c r="B53" i="9"/>
  <c r="C53" i="9"/>
  <c r="E53" i="9"/>
  <c r="B54" i="9"/>
  <c r="C54" i="9"/>
  <c r="D54" i="9"/>
  <c r="E54" i="9"/>
  <c r="B55" i="9"/>
  <c r="C55" i="9"/>
  <c r="D55" i="9"/>
  <c r="E55" i="9"/>
  <c r="B56" i="9"/>
  <c r="C56" i="9"/>
  <c r="E56" i="9"/>
  <c r="B57" i="9"/>
  <c r="C57" i="9"/>
  <c r="D57" i="9"/>
  <c r="E57" i="9"/>
  <c r="B58" i="9"/>
  <c r="C58" i="9"/>
  <c r="D58" i="9"/>
  <c r="E58" i="9"/>
  <c r="B59" i="9"/>
  <c r="C59" i="9"/>
  <c r="E59" i="9"/>
  <c r="B60" i="9"/>
  <c r="C60" i="9"/>
  <c r="D60" i="9"/>
  <c r="E60" i="9"/>
  <c r="B61" i="9"/>
  <c r="C61" i="9"/>
  <c r="D61" i="9"/>
  <c r="E61" i="9"/>
  <c r="B62" i="9"/>
  <c r="C62" i="9"/>
  <c r="E62" i="9"/>
  <c r="B63" i="9"/>
  <c r="C63" i="9"/>
  <c r="D63" i="9"/>
  <c r="E63" i="9"/>
  <c r="B64" i="9"/>
  <c r="C64" i="9"/>
  <c r="D64" i="9"/>
  <c r="E64" i="9"/>
  <c r="B65" i="9"/>
  <c r="C65" i="9"/>
  <c r="E65" i="9"/>
  <c r="B66" i="9"/>
  <c r="C66" i="9"/>
  <c r="D66" i="9"/>
  <c r="E66" i="9"/>
  <c r="B67" i="9"/>
  <c r="C67" i="9"/>
  <c r="D67" i="9"/>
  <c r="E67" i="9"/>
  <c r="B68" i="9"/>
  <c r="C68" i="9"/>
  <c r="E68" i="9"/>
  <c r="B69" i="9"/>
  <c r="C69" i="9"/>
  <c r="D69" i="9"/>
  <c r="E69" i="9"/>
  <c r="B70" i="9"/>
  <c r="C70" i="9"/>
  <c r="D70" i="9"/>
  <c r="E70" i="9"/>
  <c r="B71" i="9"/>
  <c r="C71" i="9"/>
  <c r="E71" i="9"/>
  <c r="B72" i="9"/>
  <c r="C72" i="9"/>
  <c r="D72" i="9"/>
  <c r="E72" i="9"/>
  <c r="B73" i="9"/>
  <c r="C73" i="9"/>
  <c r="D73" i="9"/>
  <c r="E73" i="9"/>
  <c r="B74" i="9"/>
  <c r="C74" i="9"/>
  <c r="E74" i="9"/>
  <c r="B75" i="9"/>
  <c r="C75" i="9"/>
  <c r="D75" i="9"/>
  <c r="E75" i="9"/>
  <c r="B76" i="9"/>
  <c r="C76" i="9"/>
  <c r="D76" i="9"/>
  <c r="E76" i="9"/>
  <c r="B77" i="9"/>
  <c r="C77" i="9"/>
  <c r="E77" i="9"/>
  <c r="B78" i="9"/>
  <c r="C78" i="9"/>
  <c r="D78" i="9"/>
  <c r="E78" i="9"/>
  <c r="B79" i="9"/>
  <c r="C79" i="9"/>
  <c r="D79" i="9"/>
  <c r="E79" i="9"/>
  <c r="B80" i="9"/>
  <c r="C80" i="9"/>
  <c r="E80" i="9"/>
  <c r="B81" i="9"/>
  <c r="C81" i="9"/>
  <c r="D81" i="9"/>
  <c r="E81" i="9"/>
  <c r="B82" i="9"/>
  <c r="C82" i="9"/>
  <c r="D82" i="9"/>
  <c r="E82" i="9"/>
  <c r="B83" i="9"/>
  <c r="C83" i="9"/>
  <c r="E83" i="9"/>
  <c r="B84" i="9"/>
  <c r="C84" i="9"/>
  <c r="D84" i="9"/>
  <c r="E84" i="9"/>
  <c r="B85" i="9"/>
  <c r="C85" i="9"/>
  <c r="D85" i="9"/>
  <c r="E85" i="9"/>
  <c r="B86" i="9"/>
  <c r="C86" i="9"/>
  <c r="E86" i="9"/>
  <c r="B87" i="9"/>
  <c r="C87" i="9"/>
  <c r="D87" i="9"/>
  <c r="E87" i="9"/>
  <c r="B88" i="9"/>
  <c r="C88" i="9"/>
  <c r="D88" i="9"/>
  <c r="E88" i="9"/>
  <c r="B89" i="9"/>
  <c r="C89" i="9"/>
  <c r="E89" i="9"/>
  <c r="B90" i="9"/>
  <c r="C90" i="9"/>
  <c r="D90" i="9"/>
  <c r="E90" i="9"/>
  <c r="B91" i="9"/>
  <c r="C91" i="9"/>
  <c r="D91" i="9"/>
  <c r="E91" i="9"/>
  <c r="B92" i="9"/>
  <c r="C92" i="9"/>
  <c r="E92" i="9"/>
  <c r="B93" i="9"/>
  <c r="C93" i="9"/>
  <c r="D93" i="9"/>
  <c r="E93" i="9"/>
  <c r="B94" i="9"/>
  <c r="C94" i="9"/>
  <c r="D94" i="9"/>
  <c r="E94" i="9"/>
  <c r="B95" i="9"/>
  <c r="C95" i="9"/>
  <c r="E95" i="9"/>
  <c r="B96" i="9"/>
  <c r="C96" i="9"/>
  <c r="D96" i="9"/>
  <c r="E96" i="9"/>
  <c r="B97" i="9"/>
  <c r="C97" i="9"/>
  <c r="D97" i="9"/>
  <c r="E97" i="9"/>
  <c r="B98" i="9"/>
  <c r="C98" i="9"/>
  <c r="E98" i="9"/>
  <c r="B99" i="9"/>
  <c r="C99" i="9"/>
  <c r="D99" i="9"/>
  <c r="E99" i="9"/>
  <c r="B100" i="9"/>
  <c r="C100" i="9"/>
  <c r="D100" i="9"/>
  <c r="E100" i="9"/>
  <c r="B101" i="9"/>
  <c r="C101" i="9"/>
  <c r="E101" i="9"/>
  <c r="B102" i="9"/>
  <c r="C102" i="9"/>
  <c r="D102" i="9"/>
  <c r="E102" i="9"/>
  <c r="B103" i="9"/>
  <c r="C103" i="9"/>
  <c r="D103" i="9"/>
  <c r="E103" i="9"/>
  <c r="B104" i="9"/>
  <c r="C104" i="9"/>
  <c r="E104" i="9"/>
  <c r="B105" i="9"/>
  <c r="C105" i="9"/>
  <c r="D105" i="9"/>
  <c r="E105" i="9"/>
  <c r="B106" i="9"/>
  <c r="C106" i="9"/>
  <c r="D106" i="9"/>
  <c r="E106" i="9"/>
  <c r="B107" i="9"/>
  <c r="C107" i="9"/>
  <c r="E107" i="9"/>
  <c r="B108" i="9"/>
  <c r="C108" i="9"/>
  <c r="D108" i="9"/>
  <c r="E108" i="9"/>
  <c r="B109" i="9"/>
  <c r="C109" i="9"/>
  <c r="D109" i="9"/>
  <c r="E109" i="9"/>
  <c r="B110" i="9"/>
  <c r="C110" i="9"/>
  <c r="E110" i="9"/>
  <c r="B111" i="9"/>
  <c r="C111" i="9"/>
  <c r="D111" i="9"/>
  <c r="E111" i="9"/>
  <c r="B112" i="9"/>
  <c r="C112" i="9"/>
  <c r="D112" i="9"/>
  <c r="E112" i="9"/>
  <c r="B113" i="9"/>
  <c r="C113" i="9"/>
  <c r="E113" i="9"/>
  <c r="B114" i="9"/>
  <c r="C114" i="9"/>
  <c r="D114" i="9"/>
  <c r="E114" i="9"/>
  <c r="B115" i="9"/>
  <c r="C115" i="9"/>
  <c r="D115" i="9"/>
  <c r="E115" i="9"/>
  <c r="B116" i="9"/>
  <c r="C116" i="9"/>
  <c r="E116" i="9"/>
  <c r="B117" i="9"/>
  <c r="C117" i="9"/>
  <c r="D117" i="9"/>
  <c r="E117" i="9"/>
  <c r="B118" i="9"/>
  <c r="C118" i="9"/>
  <c r="D118" i="9"/>
  <c r="E118" i="9"/>
  <c r="B119" i="9"/>
  <c r="C119" i="9"/>
  <c r="E119" i="9"/>
  <c r="B120" i="9"/>
  <c r="C120" i="9"/>
  <c r="D120" i="9"/>
  <c r="E120" i="9"/>
  <c r="B121" i="9"/>
  <c r="C121" i="9"/>
  <c r="D121" i="9"/>
  <c r="E121" i="9"/>
  <c r="B122" i="9"/>
  <c r="C122" i="9"/>
  <c r="E122" i="9"/>
  <c r="B123" i="9"/>
  <c r="C123" i="9"/>
  <c r="D123" i="9"/>
  <c r="E123" i="9"/>
  <c r="B124" i="9"/>
  <c r="C124" i="9"/>
  <c r="D124" i="9"/>
  <c r="E124" i="9"/>
  <c r="B125" i="9"/>
  <c r="C125" i="9"/>
  <c r="E125" i="9"/>
  <c r="B126" i="9"/>
  <c r="C126" i="9"/>
  <c r="D126" i="9"/>
  <c r="E126" i="9"/>
  <c r="B127" i="9"/>
  <c r="C127" i="9"/>
  <c r="D127" i="9"/>
  <c r="E127" i="9"/>
  <c r="B128" i="9"/>
  <c r="C128" i="9"/>
  <c r="E128" i="9"/>
  <c r="B129" i="9"/>
  <c r="C129" i="9"/>
  <c r="D129" i="9"/>
  <c r="E129" i="9"/>
  <c r="B130" i="9"/>
  <c r="C130" i="9"/>
  <c r="D130" i="9"/>
  <c r="E130" i="9"/>
  <c r="B131" i="9"/>
  <c r="C131" i="9"/>
  <c r="E131" i="9"/>
  <c r="B132" i="9"/>
  <c r="C132" i="9"/>
  <c r="D132" i="9"/>
  <c r="E132" i="9"/>
  <c r="B133" i="9"/>
  <c r="C133" i="9"/>
  <c r="D133" i="9"/>
  <c r="E133" i="9"/>
  <c r="B134" i="9"/>
  <c r="C134" i="9"/>
  <c r="E134" i="9"/>
  <c r="B135" i="9"/>
  <c r="C135" i="9"/>
  <c r="E135" i="9"/>
  <c r="B136" i="9"/>
  <c r="C136" i="9"/>
  <c r="D136" i="9"/>
  <c r="E136" i="9"/>
  <c r="B137" i="9"/>
  <c r="C137" i="9"/>
  <c r="D137" i="9"/>
  <c r="E137" i="9"/>
  <c r="B138" i="9"/>
  <c r="C138" i="9"/>
  <c r="E138" i="9"/>
  <c r="B139" i="9"/>
  <c r="C139" i="9"/>
  <c r="D139" i="9"/>
  <c r="E139" i="9"/>
  <c r="B140" i="9"/>
  <c r="C140" i="9"/>
  <c r="D140" i="9"/>
  <c r="E140" i="9"/>
  <c r="B141" i="9"/>
  <c r="C141" i="9"/>
  <c r="E141" i="9"/>
  <c r="B142" i="9"/>
  <c r="C142" i="9"/>
  <c r="E142" i="9"/>
  <c r="B143" i="9"/>
  <c r="C143" i="9"/>
  <c r="D143" i="9"/>
  <c r="E143" i="9"/>
  <c r="B144" i="9"/>
  <c r="C144" i="9"/>
  <c r="D144" i="9"/>
  <c r="E144" i="9"/>
  <c r="B145" i="9"/>
  <c r="C145" i="9"/>
  <c r="E145" i="9"/>
  <c r="B146" i="9"/>
  <c r="C146" i="9"/>
  <c r="D146" i="9"/>
  <c r="E146" i="9"/>
  <c r="B147" i="9"/>
  <c r="C147" i="9"/>
  <c r="D147" i="9"/>
  <c r="E147" i="9"/>
  <c r="B148" i="9"/>
  <c r="C148" i="9"/>
  <c r="E148" i="9"/>
  <c r="B149" i="9"/>
  <c r="C149" i="9"/>
  <c r="E149" i="9"/>
  <c r="B150" i="9"/>
  <c r="C150" i="9"/>
  <c r="D150" i="9"/>
  <c r="E150" i="9"/>
  <c r="B151" i="9"/>
  <c r="C151" i="9"/>
  <c r="D151" i="9"/>
  <c r="E151" i="9"/>
  <c r="B152" i="9"/>
  <c r="C152" i="9"/>
  <c r="E152" i="9"/>
  <c r="B153" i="9"/>
  <c r="C153" i="9"/>
  <c r="D153" i="9"/>
  <c r="E153" i="9"/>
  <c r="B154" i="9"/>
  <c r="C154" i="9"/>
  <c r="D154" i="9"/>
  <c r="E154" i="9"/>
  <c r="B155" i="9"/>
  <c r="C155" i="9"/>
  <c r="E155" i="9"/>
  <c r="B156" i="9"/>
  <c r="C156" i="9"/>
  <c r="E156" i="9"/>
  <c r="B157" i="9"/>
  <c r="C157" i="9"/>
  <c r="D157" i="9"/>
  <c r="E157" i="9"/>
  <c r="B158" i="9"/>
  <c r="C158" i="9"/>
  <c r="D158" i="9"/>
  <c r="E158" i="9"/>
  <c r="B159" i="9"/>
  <c r="C159" i="9"/>
  <c r="E159" i="9"/>
  <c r="B160" i="9"/>
  <c r="C160" i="9"/>
  <c r="D160" i="9"/>
  <c r="E160" i="9"/>
  <c r="B161" i="9"/>
  <c r="C161" i="9"/>
  <c r="D161" i="9"/>
  <c r="E161" i="9"/>
  <c r="B162" i="9"/>
  <c r="C162" i="9"/>
  <c r="E162" i="9"/>
  <c r="B163" i="9"/>
  <c r="C163" i="9"/>
  <c r="E163" i="9"/>
  <c r="B164" i="9"/>
  <c r="C164" i="9"/>
  <c r="D164" i="9"/>
  <c r="E164" i="9"/>
  <c r="B165" i="9"/>
  <c r="C165" i="9"/>
  <c r="D165" i="9"/>
  <c r="E165" i="9"/>
  <c r="B166" i="9"/>
  <c r="C166" i="9"/>
  <c r="E166" i="9"/>
  <c r="B167" i="9"/>
  <c r="C167" i="9"/>
  <c r="D167" i="9"/>
  <c r="E167" i="9"/>
  <c r="B168" i="9"/>
  <c r="C168" i="9"/>
  <c r="D168" i="9"/>
  <c r="E168" i="9"/>
  <c r="B169" i="9"/>
  <c r="C169" i="9"/>
  <c r="E169" i="9"/>
  <c r="B170" i="9"/>
  <c r="C170" i="9"/>
  <c r="E170" i="9"/>
  <c r="B171" i="9"/>
  <c r="C171" i="9"/>
  <c r="D171" i="9"/>
  <c r="E171" i="9"/>
  <c r="B172" i="9"/>
  <c r="C172" i="9"/>
  <c r="D172" i="9"/>
  <c r="E172" i="9"/>
  <c r="B173" i="9"/>
  <c r="C173" i="9"/>
  <c r="E173" i="9"/>
  <c r="B174" i="9"/>
  <c r="C174" i="9"/>
  <c r="D174" i="9"/>
  <c r="E174" i="9"/>
  <c r="B175" i="9"/>
  <c r="C175" i="9"/>
  <c r="D175" i="9"/>
  <c r="E175" i="9"/>
  <c r="B176" i="9"/>
  <c r="C176" i="9"/>
  <c r="E176" i="9"/>
  <c r="B177" i="9"/>
  <c r="C177" i="9"/>
  <c r="E177" i="9"/>
  <c r="B178" i="9"/>
  <c r="C178" i="9"/>
  <c r="D178" i="9"/>
  <c r="E178" i="9"/>
  <c r="B179" i="9"/>
  <c r="C179" i="9"/>
  <c r="D179" i="9"/>
  <c r="E179" i="9"/>
  <c r="B180" i="9"/>
  <c r="C180" i="9"/>
  <c r="E180" i="9"/>
  <c r="B181" i="9"/>
  <c r="C181" i="9"/>
  <c r="D181" i="9"/>
  <c r="E181" i="9"/>
  <c r="B182" i="9"/>
  <c r="C182" i="9"/>
  <c r="D182" i="9"/>
  <c r="E182" i="9"/>
  <c r="B183" i="9"/>
  <c r="C183" i="9"/>
  <c r="E183" i="9"/>
  <c r="B184" i="9"/>
  <c r="C184" i="9"/>
  <c r="D184" i="9"/>
  <c r="E184" i="9"/>
  <c r="B185" i="9"/>
  <c r="C185" i="9"/>
  <c r="D185" i="9"/>
  <c r="E185" i="9"/>
  <c r="B186" i="9"/>
  <c r="C186" i="9"/>
  <c r="E186" i="9"/>
  <c r="B187" i="9"/>
  <c r="C187" i="9"/>
  <c r="D187" i="9"/>
  <c r="E187" i="9"/>
  <c r="B188" i="9"/>
  <c r="C188" i="9"/>
  <c r="D188" i="9"/>
  <c r="E188" i="9"/>
  <c r="B189" i="9"/>
  <c r="C189" i="9"/>
  <c r="E189" i="9"/>
  <c r="B190" i="9"/>
  <c r="C190" i="9"/>
  <c r="D190" i="9"/>
  <c r="E190" i="9"/>
  <c r="B191" i="9"/>
  <c r="C191" i="9"/>
  <c r="D191" i="9"/>
  <c r="E191" i="9"/>
  <c r="B192" i="9"/>
  <c r="C192" i="9"/>
  <c r="E192" i="9"/>
  <c r="B193" i="9"/>
  <c r="C193" i="9"/>
  <c r="D193" i="9"/>
  <c r="E193" i="9"/>
  <c r="B194" i="9"/>
  <c r="C194" i="9"/>
  <c r="D194" i="9"/>
  <c r="E194" i="9"/>
  <c r="B195" i="9"/>
  <c r="C195" i="9"/>
  <c r="E195" i="9"/>
  <c r="B196" i="9"/>
  <c r="C196" i="9"/>
  <c r="D196" i="9"/>
  <c r="E196" i="9"/>
  <c r="B197" i="9"/>
  <c r="C197" i="9"/>
  <c r="D197" i="9"/>
  <c r="E197" i="9"/>
  <c r="B198" i="9"/>
  <c r="C198" i="9"/>
  <c r="E198" i="9"/>
  <c r="B199" i="9"/>
  <c r="C199" i="9"/>
  <c r="D199" i="9"/>
  <c r="E199" i="9"/>
  <c r="B200" i="9"/>
  <c r="C200" i="9"/>
  <c r="D200" i="9"/>
  <c r="E200" i="9"/>
  <c r="B201" i="9"/>
  <c r="C201" i="9"/>
  <c r="E201" i="9"/>
  <c r="B202" i="9"/>
  <c r="C202" i="9"/>
  <c r="D202" i="9"/>
  <c r="E202" i="9"/>
  <c r="B203" i="9"/>
  <c r="C203" i="9"/>
  <c r="D203" i="9"/>
  <c r="E203" i="9"/>
  <c r="B204" i="9"/>
  <c r="C204" i="9"/>
  <c r="E204" i="9"/>
  <c r="B205" i="9"/>
  <c r="C205" i="9"/>
  <c r="D205" i="9"/>
  <c r="E205" i="9"/>
  <c r="B206" i="9"/>
  <c r="C206" i="9"/>
  <c r="D206" i="9"/>
  <c r="E206" i="9"/>
  <c r="B207" i="9"/>
  <c r="C207" i="9"/>
  <c r="E207" i="9"/>
  <c r="B208" i="9"/>
  <c r="C208" i="9"/>
  <c r="D208" i="9"/>
  <c r="E208" i="9"/>
  <c r="B209" i="9"/>
  <c r="C209" i="9"/>
  <c r="D209" i="9"/>
  <c r="E209" i="9"/>
  <c r="B210" i="9"/>
  <c r="C210" i="9"/>
  <c r="E210" i="9"/>
  <c r="B211" i="9"/>
  <c r="C211" i="9"/>
  <c r="D211" i="9"/>
  <c r="E211" i="9"/>
  <c r="B212" i="9"/>
  <c r="C212" i="9"/>
  <c r="D212" i="9"/>
  <c r="E212" i="9"/>
  <c r="B213" i="9"/>
  <c r="C213" i="9"/>
  <c r="E213" i="9"/>
  <c r="B214" i="9"/>
  <c r="C214" i="9"/>
  <c r="D214" i="9"/>
  <c r="E214" i="9"/>
  <c r="B215" i="9"/>
  <c r="C215" i="9"/>
  <c r="D215" i="9"/>
  <c r="E215" i="9"/>
  <c r="B216" i="9"/>
  <c r="C216" i="9"/>
  <c r="E216" i="9"/>
  <c r="B217" i="9"/>
  <c r="C217" i="9"/>
  <c r="D217" i="9"/>
  <c r="E217" i="9"/>
  <c r="B218" i="9"/>
  <c r="C218" i="9"/>
  <c r="D218" i="9"/>
  <c r="E218" i="9"/>
  <c r="B219" i="9"/>
  <c r="C219" i="9"/>
  <c r="E219" i="9"/>
  <c r="B220" i="9"/>
  <c r="C220" i="9"/>
  <c r="D220" i="9"/>
  <c r="E220" i="9"/>
  <c r="B221" i="9"/>
  <c r="C221" i="9"/>
  <c r="D221" i="9"/>
  <c r="E221" i="9"/>
  <c r="B222" i="9"/>
  <c r="C222" i="9"/>
  <c r="E222" i="9"/>
  <c r="B223" i="9"/>
  <c r="C223" i="9"/>
  <c r="D223" i="9"/>
  <c r="E223" i="9"/>
  <c r="B224" i="9"/>
  <c r="C224" i="9"/>
  <c r="D224" i="9"/>
  <c r="E224" i="9"/>
  <c r="B225" i="9"/>
  <c r="C225" i="9"/>
  <c r="E225" i="9"/>
  <c r="B226" i="9"/>
  <c r="C226" i="9"/>
  <c r="D226" i="9"/>
  <c r="E226" i="9"/>
  <c r="B227" i="9"/>
  <c r="C227" i="9"/>
  <c r="D227" i="9"/>
  <c r="E227" i="9"/>
  <c r="B228" i="9"/>
  <c r="C228" i="9"/>
  <c r="E228" i="9"/>
  <c r="B229" i="9"/>
  <c r="C229" i="9"/>
  <c r="D229" i="9"/>
  <c r="E229" i="9"/>
  <c r="B230" i="9"/>
  <c r="C230" i="9"/>
  <c r="D230" i="9"/>
  <c r="E230" i="9"/>
  <c r="B231" i="9"/>
  <c r="C231" i="9"/>
  <c r="E231" i="9"/>
  <c r="B232" i="9"/>
  <c r="C232" i="9"/>
  <c r="D232" i="9"/>
  <c r="E232" i="9"/>
  <c r="B233" i="9"/>
  <c r="C233" i="9"/>
  <c r="D233" i="9"/>
  <c r="E233" i="9"/>
  <c r="B234" i="9"/>
  <c r="C234" i="9"/>
  <c r="E234" i="9"/>
  <c r="B235" i="9"/>
  <c r="C235" i="9"/>
  <c r="D235" i="9"/>
  <c r="E235" i="9"/>
  <c r="B236" i="9"/>
  <c r="C236" i="9"/>
  <c r="D236" i="9"/>
  <c r="E236" i="9"/>
  <c r="B237" i="9"/>
  <c r="C237" i="9"/>
  <c r="E237" i="9"/>
  <c r="B238" i="9"/>
  <c r="C238" i="9"/>
  <c r="D238" i="9"/>
  <c r="E238" i="9"/>
  <c r="B239" i="9"/>
  <c r="C239" i="9"/>
  <c r="D239" i="9"/>
  <c r="E239" i="9"/>
  <c r="B240" i="9"/>
  <c r="C240" i="9"/>
  <c r="E240" i="9"/>
  <c r="B241" i="9"/>
  <c r="C241" i="9"/>
  <c r="D241" i="9"/>
  <c r="E241" i="9"/>
  <c r="B242" i="9"/>
  <c r="C242" i="9"/>
  <c r="D242" i="9"/>
  <c r="E242" i="9"/>
  <c r="B243" i="9"/>
  <c r="C243" i="9"/>
  <c r="E243" i="9"/>
  <c r="B244" i="9"/>
  <c r="C244" i="9"/>
  <c r="D244" i="9"/>
  <c r="E244" i="9"/>
  <c r="B245" i="9"/>
  <c r="C245" i="9"/>
  <c r="D245" i="9"/>
  <c r="E245" i="9"/>
  <c r="B246" i="9"/>
  <c r="C246" i="9"/>
  <c r="E246" i="9"/>
  <c r="B247" i="9"/>
  <c r="C247" i="9"/>
  <c r="D247" i="9"/>
  <c r="E247" i="9"/>
  <c r="B248" i="9"/>
  <c r="C248" i="9"/>
  <c r="D248" i="9"/>
  <c r="E248" i="9"/>
  <c r="B249" i="9"/>
  <c r="C249" i="9"/>
  <c r="E249" i="9"/>
  <c r="B250" i="9"/>
  <c r="C250" i="9"/>
  <c r="D250" i="9"/>
  <c r="E250" i="9"/>
  <c r="B251" i="9"/>
  <c r="C251" i="9"/>
  <c r="D251" i="9"/>
  <c r="E251" i="9"/>
  <c r="B252" i="9"/>
  <c r="C252" i="9"/>
  <c r="E252" i="9"/>
  <c r="B253" i="9"/>
  <c r="C253" i="9"/>
  <c r="D253" i="9"/>
  <c r="E253" i="9"/>
  <c r="B254" i="9"/>
  <c r="C254" i="9"/>
  <c r="D254" i="9"/>
  <c r="E254" i="9"/>
  <c r="B255" i="9"/>
  <c r="C255" i="9"/>
  <c r="E255" i="9"/>
  <c r="B256" i="9"/>
  <c r="C256" i="9"/>
  <c r="D256" i="9"/>
  <c r="E256" i="9"/>
  <c r="B257" i="9"/>
  <c r="C257" i="9"/>
  <c r="D257" i="9"/>
  <c r="E257" i="9"/>
  <c r="B258" i="9"/>
  <c r="C258" i="9"/>
  <c r="E258" i="9"/>
  <c r="B259" i="9"/>
  <c r="C259" i="9"/>
  <c r="D259" i="9"/>
  <c r="E259" i="9"/>
  <c r="B260" i="9"/>
  <c r="C260" i="9"/>
  <c r="D260" i="9"/>
  <c r="E260" i="9"/>
  <c r="B261" i="9"/>
  <c r="C261" i="9"/>
  <c r="E261" i="9"/>
  <c r="B262" i="9"/>
  <c r="C262" i="9"/>
  <c r="D262" i="9"/>
  <c r="E262" i="9"/>
  <c r="B263" i="9"/>
  <c r="C263" i="9"/>
  <c r="D263" i="9"/>
  <c r="E263" i="9"/>
  <c r="B264" i="9"/>
  <c r="C264" i="9"/>
  <c r="E264" i="9"/>
  <c r="B265" i="9"/>
  <c r="C265" i="9"/>
  <c r="D265" i="9"/>
  <c r="E265" i="9"/>
  <c r="B266" i="9"/>
  <c r="C266" i="9"/>
  <c r="D266" i="9"/>
  <c r="E266" i="9"/>
  <c r="B267" i="9"/>
  <c r="C267" i="9"/>
  <c r="E267" i="9"/>
  <c r="B268" i="9"/>
  <c r="C268" i="9"/>
  <c r="D268" i="9"/>
  <c r="E268" i="9"/>
  <c r="B269" i="9"/>
  <c r="C269" i="9"/>
  <c r="D269" i="9"/>
  <c r="E269" i="9"/>
  <c r="B270" i="9"/>
  <c r="C270" i="9"/>
  <c r="E270" i="9"/>
  <c r="B271" i="9"/>
  <c r="C271" i="9"/>
  <c r="D271" i="9"/>
  <c r="E271" i="9"/>
  <c r="B272" i="9"/>
  <c r="C272" i="9"/>
  <c r="D272" i="9"/>
  <c r="E272" i="9"/>
  <c r="B273" i="9"/>
  <c r="C273" i="9"/>
  <c r="E273" i="9"/>
  <c r="B274" i="9"/>
  <c r="C274" i="9"/>
  <c r="D274" i="9"/>
  <c r="E274" i="9"/>
  <c r="B275" i="9"/>
  <c r="C275" i="9"/>
  <c r="D275" i="9"/>
  <c r="E275" i="9"/>
  <c r="B276" i="9"/>
  <c r="C276" i="9"/>
  <c r="E276" i="9"/>
  <c r="B277" i="9"/>
  <c r="C277" i="9"/>
  <c r="D277" i="9"/>
  <c r="E277" i="9"/>
  <c r="B278" i="9"/>
  <c r="C278" i="9"/>
  <c r="D278" i="9"/>
  <c r="E278" i="9"/>
  <c r="B279" i="9"/>
  <c r="C279" i="9"/>
  <c r="E279" i="9"/>
  <c r="B280" i="9"/>
  <c r="C280" i="9"/>
  <c r="D280" i="9"/>
  <c r="E280" i="9"/>
  <c r="B281" i="9"/>
  <c r="C281" i="9"/>
  <c r="D281" i="9"/>
  <c r="E281" i="9"/>
  <c r="B282" i="9"/>
  <c r="C282" i="9"/>
  <c r="E282" i="9"/>
  <c r="B283" i="9"/>
  <c r="C283" i="9"/>
  <c r="D283" i="9"/>
  <c r="E283" i="9"/>
  <c r="B284" i="9"/>
  <c r="C284" i="9"/>
  <c r="D284" i="9"/>
  <c r="E284" i="9"/>
  <c r="B285" i="9"/>
  <c r="C285" i="9"/>
  <c r="E285" i="9"/>
  <c r="B286" i="9"/>
  <c r="C286" i="9"/>
  <c r="D286" i="9"/>
  <c r="E286" i="9"/>
  <c r="B287" i="9"/>
  <c r="C287" i="9"/>
  <c r="D287" i="9"/>
  <c r="E287" i="9"/>
  <c r="B288" i="9"/>
  <c r="C288" i="9"/>
  <c r="E288" i="9"/>
  <c r="B289" i="9"/>
  <c r="C289" i="9"/>
  <c r="D289" i="9"/>
  <c r="E289" i="9"/>
  <c r="B290" i="9"/>
  <c r="C290" i="9"/>
  <c r="D290" i="9"/>
  <c r="E290" i="9"/>
  <c r="B291" i="9"/>
  <c r="C291" i="9"/>
  <c r="E291" i="9"/>
  <c r="B292" i="9"/>
  <c r="C292" i="9"/>
  <c r="D292" i="9"/>
  <c r="E292" i="9"/>
  <c r="B293" i="9"/>
  <c r="C293" i="9"/>
  <c r="D293" i="9"/>
  <c r="E293" i="9"/>
  <c r="B294" i="9"/>
  <c r="C294" i="9"/>
  <c r="E294" i="9"/>
  <c r="B295" i="9"/>
  <c r="C295" i="9"/>
  <c r="D295" i="9"/>
  <c r="E295" i="9"/>
  <c r="B296" i="9"/>
  <c r="C296" i="9"/>
  <c r="D296" i="9"/>
  <c r="E296" i="9"/>
  <c r="B297" i="9"/>
  <c r="C297" i="9"/>
  <c r="E297" i="9"/>
  <c r="B298" i="9"/>
  <c r="C298" i="9"/>
  <c r="D298" i="9"/>
  <c r="E298" i="9"/>
  <c r="B299" i="9"/>
  <c r="C299" i="9"/>
  <c r="D299" i="9"/>
  <c r="E299" i="9"/>
  <c r="B300" i="9"/>
  <c r="C300" i="9"/>
  <c r="E300" i="9"/>
  <c r="B301" i="9"/>
  <c r="C301" i="9"/>
  <c r="D301" i="9"/>
  <c r="E301" i="9"/>
  <c r="B302" i="9"/>
  <c r="C302" i="9"/>
  <c r="D302" i="9"/>
  <c r="E302" i="9"/>
  <c r="B303" i="9"/>
  <c r="C303" i="9"/>
  <c r="E303" i="9"/>
  <c r="B304" i="9"/>
  <c r="C304" i="9"/>
  <c r="D304" i="9"/>
  <c r="E304" i="9"/>
  <c r="B305" i="9"/>
  <c r="C305" i="9"/>
  <c r="D305" i="9"/>
  <c r="E305" i="9"/>
  <c r="B306" i="9"/>
  <c r="C306" i="9"/>
  <c r="E306" i="9"/>
  <c r="B307" i="9"/>
  <c r="C307" i="9"/>
  <c r="D307" i="9"/>
  <c r="E307" i="9"/>
  <c r="B308" i="9"/>
  <c r="C308" i="9"/>
  <c r="D308" i="9"/>
  <c r="E308" i="9"/>
  <c r="B309" i="9"/>
  <c r="C309" i="9"/>
  <c r="E309" i="9"/>
  <c r="B310" i="9"/>
  <c r="C310" i="9"/>
  <c r="D310" i="9"/>
  <c r="E310" i="9"/>
  <c r="B311" i="9"/>
  <c r="C311" i="9"/>
  <c r="D311" i="9"/>
  <c r="E311" i="9"/>
  <c r="B312" i="9"/>
  <c r="C312" i="9"/>
  <c r="E312" i="9"/>
  <c r="B313" i="9"/>
  <c r="C313" i="9"/>
  <c r="D313" i="9"/>
  <c r="E313" i="9"/>
  <c r="B314" i="9"/>
  <c r="C314" i="9"/>
  <c r="D314" i="9"/>
  <c r="E314" i="9"/>
  <c r="B315" i="9"/>
  <c r="C315" i="9"/>
  <c r="E315" i="9"/>
  <c r="B316" i="9"/>
  <c r="C316" i="9"/>
  <c r="D316" i="9"/>
  <c r="E316" i="9"/>
  <c r="B317" i="9"/>
  <c r="C317" i="9"/>
  <c r="D317" i="9"/>
  <c r="E317" i="9"/>
  <c r="B318" i="9"/>
  <c r="C318" i="9"/>
  <c r="E318" i="9"/>
  <c r="B319" i="9"/>
  <c r="C319" i="9"/>
  <c r="D319" i="9"/>
  <c r="E319" i="9"/>
  <c r="B320" i="9"/>
  <c r="C320" i="9"/>
  <c r="D320" i="9"/>
  <c r="E320" i="9"/>
  <c r="B321" i="9"/>
  <c r="C321" i="9"/>
  <c r="E321" i="9"/>
  <c r="B322" i="9"/>
  <c r="C322" i="9"/>
  <c r="D322" i="9"/>
  <c r="E322" i="9"/>
  <c r="B323" i="9"/>
  <c r="C323" i="9"/>
  <c r="D323" i="9"/>
  <c r="E323" i="9"/>
  <c r="B324" i="9"/>
  <c r="C324" i="9"/>
  <c r="E324" i="9"/>
  <c r="B325" i="9"/>
  <c r="C325" i="9"/>
  <c r="D325" i="9"/>
  <c r="E325" i="9"/>
  <c r="B326" i="9"/>
  <c r="C326" i="9"/>
  <c r="D326" i="9"/>
  <c r="E326" i="9"/>
  <c r="B327" i="9"/>
  <c r="C327" i="9"/>
  <c r="E327" i="9"/>
  <c r="B328" i="9"/>
  <c r="C328" i="9"/>
  <c r="D328" i="9"/>
  <c r="E328" i="9"/>
  <c r="B329" i="9"/>
  <c r="C329" i="9"/>
  <c r="D329" i="9"/>
  <c r="E329" i="9"/>
  <c r="B330" i="9"/>
  <c r="C330" i="9"/>
  <c r="E330" i="9"/>
  <c r="B331" i="9"/>
  <c r="C331" i="9"/>
  <c r="D331" i="9"/>
  <c r="E331" i="9"/>
  <c r="B332" i="9"/>
  <c r="C332" i="9"/>
  <c r="D332" i="9"/>
  <c r="E332" i="9"/>
  <c r="B333" i="9"/>
  <c r="C333" i="9"/>
  <c r="E333" i="9"/>
  <c r="B334" i="9"/>
  <c r="C334" i="9"/>
  <c r="D334" i="9"/>
  <c r="E334" i="9"/>
  <c r="B335" i="9"/>
  <c r="C335" i="9"/>
  <c r="D335" i="9"/>
  <c r="E335" i="9"/>
  <c r="B336" i="9"/>
  <c r="C336" i="9"/>
  <c r="E336" i="9"/>
  <c r="B337" i="9"/>
  <c r="C337" i="9"/>
  <c r="D337" i="9"/>
  <c r="E337" i="9"/>
  <c r="B338" i="9"/>
  <c r="C338" i="9"/>
  <c r="D338" i="9"/>
  <c r="E338" i="9"/>
  <c r="B339" i="9"/>
  <c r="C339" i="9"/>
  <c r="E339" i="9"/>
  <c r="B340" i="9"/>
  <c r="C340" i="9"/>
  <c r="D340" i="9"/>
  <c r="E340" i="9"/>
  <c r="B341" i="9"/>
  <c r="C341" i="9"/>
  <c r="D341" i="9"/>
  <c r="E341" i="9"/>
  <c r="B342" i="9"/>
  <c r="C342" i="9"/>
  <c r="E342" i="9"/>
  <c r="B343" i="9"/>
  <c r="C343" i="9"/>
  <c r="D343" i="9"/>
  <c r="E343" i="9"/>
  <c r="B344" i="9"/>
  <c r="C344" i="9"/>
  <c r="D344" i="9"/>
  <c r="E344" i="9"/>
  <c r="B345" i="9"/>
  <c r="C345" i="9"/>
  <c r="E345" i="9"/>
  <c r="B346" i="9"/>
  <c r="C346" i="9"/>
  <c r="D346" i="9"/>
  <c r="E346" i="9"/>
  <c r="B347" i="9"/>
  <c r="C347" i="9"/>
  <c r="D347" i="9"/>
  <c r="E347" i="9"/>
  <c r="B348" i="9"/>
  <c r="C348" i="9"/>
  <c r="E348" i="9"/>
  <c r="B349" i="9"/>
  <c r="C349" i="9"/>
  <c r="D349" i="9"/>
  <c r="E349" i="9"/>
  <c r="B350" i="9"/>
  <c r="C350" i="9"/>
  <c r="D350" i="9"/>
  <c r="E350" i="9"/>
  <c r="B351" i="9"/>
  <c r="C351" i="9"/>
  <c r="E351" i="9"/>
  <c r="B352" i="9"/>
  <c r="C352" i="9"/>
  <c r="D352" i="9"/>
  <c r="E352" i="9"/>
  <c r="B353" i="9"/>
  <c r="C353" i="9"/>
  <c r="D353" i="9"/>
  <c r="E353" i="9"/>
  <c r="B354" i="9"/>
  <c r="C354" i="9"/>
  <c r="E354" i="9"/>
  <c r="B355" i="9"/>
  <c r="C355" i="9"/>
  <c r="D355" i="9"/>
  <c r="E355" i="9"/>
  <c r="B356" i="9"/>
  <c r="C356" i="9"/>
  <c r="D356" i="9"/>
  <c r="E356" i="9"/>
  <c r="B357" i="9"/>
  <c r="C357" i="9"/>
  <c r="E357" i="9"/>
  <c r="B358" i="9"/>
  <c r="C358" i="9"/>
  <c r="D358" i="9"/>
  <c r="E358" i="9"/>
  <c r="B359" i="9"/>
  <c r="C359" i="9"/>
  <c r="D359" i="9"/>
  <c r="E359" i="9"/>
  <c r="B360" i="9"/>
  <c r="C360" i="9"/>
  <c r="E360" i="9"/>
  <c r="B361" i="9"/>
  <c r="C361" i="9"/>
  <c r="D361" i="9"/>
  <c r="E361" i="9"/>
  <c r="B362" i="9"/>
  <c r="C362" i="9"/>
  <c r="D362" i="9"/>
  <c r="E362" i="9"/>
  <c r="B363" i="9"/>
  <c r="C363" i="9"/>
  <c r="E363" i="9"/>
  <c r="B364" i="9"/>
  <c r="C364" i="9"/>
  <c r="D364" i="9"/>
  <c r="E364" i="9"/>
  <c r="B365" i="9"/>
  <c r="C365" i="9"/>
  <c r="D365" i="9"/>
  <c r="E365" i="9"/>
  <c r="B366" i="9"/>
  <c r="C366" i="9"/>
  <c r="E366" i="9"/>
  <c r="B367" i="9"/>
  <c r="C367" i="9"/>
  <c r="D367" i="9"/>
  <c r="E367" i="9"/>
  <c r="B368" i="9"/>
  <c r="C368" i="9"/>
  <c r="D368" i="9"/>
  <c r="E368" i="9"/>
  <c r="B369" i="9"/>
  <c r="C369" i="9"/>
  <c r="E369" i="9"/>
  <c r="B370" i="9"/>
  <c r="C370" i="9"/>
  <c r="D370" i="9"/>
  <c r="E370" i="9"/>
  <c r="B371" i="9"/>
  <c r="C371" i="9"/>
  <c r="D371" i="9"/>
  <c r="E371" i="9"/>
  <c r="B372" i="9"/>
  <c r="C372" i="9"/>
  <c r="E372" i="9"/>
  <c r="B373" i="9"/>
  <c r="C373" i="9"/>
  <c r="D373" i="9"/>
  <c r="E373" i="9"/>
  <c r="B374" i="9"/>
  <c r="C374" i="9"/>
  <c r="D374" i="9"/>
  <c r="E374" i="9"/>
  <c r="B375" i="9"/>
  <c r="C375" i="9"/>
  <c r="E375" i="9"/>
  <c r="B376" i="9"/>
  <c r="C376" i="9"/>
  <c r="D376" i="9"/>
  <c r="E376" i="9"/>
  <c r="B377" i="9"/>
  <c r="C377" i="9"/>
  <c r="D377" i="9"/>
  <c r="E377" i="9"/>
  <c r="B378" i="9"/>
  <c r="C378" i="9"/>
  <c r="E378" i="9"/>
  <c r="B379" i="9"/>
  <c r="C379" i="9"/>
  <c r="D379" i="9"/>
  <c r="E379" i="9"/>
  <c r="B380" i="9"/>
  <c r="C380" i="9"/>
  <c r="D380" i="9"/>
  <c r="E380" i="9"/>
  <c r="B381" i="9"/>
  <c r="C381" i="9"/>
  <c r="E381" i="9"/>
  <c r="B382" i="9"/>
  <c r="C382" i="9"/>
  <c r="D382" i="9"/>
  <c r="E382" i="9"/>
  <c r="B383" i="9"/>
  <c r="C383" i="9"/>
  <c r="D383" i="9"/>
  <c r="E383" i="9"/>
  <c r="B384" i="9"/>
  <c r="C384" i="9"/>
  <c r="E384" i="9"/>
  <c r="B385" i="9"/>
  <c r="C385" i="9"/>
  <c r="D385" i="9"/>
  <c r="E385" i="9"/>
  <c r="B386" i="9"/>
  <c r="C386" i="9"/>
  <c r="D386" i="9"/>
  <c r="E386" i="9"/>
  <c r="B387" i="9"/>
  <c r="C387" i="9"/>
  <c r="E387" i="9"/>
  <c r="B388" i="9"/>
  <c r="C388" i="9"/>
  <c r="D388" i="9"/>
  <c r="E388" i="9"/>
  <c r="B389" i="9"/>
  <c r="C389" i="9"/>
  <c r="D389" i="9"/>
  <c r="E389" i="9"/>
  <c r="B390" i="9"/>
  <c r="C390" i="9"/>
  <c r="E390" i="9"/>
  <c r="B391" i="9"/>
  <c r="C391" i="9"/>
  <c r="D391" i="9"/>
  <c r="E391" i="9"/>
  <c r="B392" i="9"/>
  <c r="C392" i="9"/>
  <c r="D392" i="9"/>
  <c r="E392" i="9"/>
  <c r="B393" i="9"/>
  <c r="C393" i="9"/>
  <c r="E393" i="9"/>
  <c r="B394" i="9"/>
  <c r="C394" i="9"/>
  <c r="D394" i="9"/>
  <c r="E394" i="9"/>
  <c r="B395" i="9"/>
  <c r="C395" i="9"/>
  <c r="D395" i="9"/>
  <c r="E395" i="9"/>
  <c r="B396" i="9"/>
  <c r="C396" i="9"/>
  <c r="E396" i="9"/>
  <c r="B397" i="9"/>
  <c r="C397" i="9"/>
  <c r="D397" i="9"/>
  <c r="E397" i="9"/>
  <c r="B398" i="9"/>
  <c r="C398" i="9"/>
  <c r="D398" i="9"/>
  <c r="E398" i="9"/>
  <c r="B399" i="9"/>
  <c r="C399" i="9"/>
  <c r="E399" i="9"/>
  <c r="B400" i="9"/>
  <c r="C400" i="9"/>
  <c r="D400" i="9"/>
  <c r="E400" i="9"/>
  <c r="B401" i="9"/>
  <c r="C401" i="9"/>
  <c r="D401" i="9"/>
  <c r="E401" i="9"/>
  <c r="B402" i="9"/>
  <c r="C402" i="9"/>
  <c r="E402" i="9"/>
  <c r="B403" i="9"/>
  <c r="C403" i="9"/>
  <c r="D403" i="9"/>
  <c r="E403" i="9"/>
  <c r="B404" i="9"/>
  <c r="C404" i="9"/>
  <c r="D404" i="9"/>
  <c r="E404" i="9"/>
  <c r="B405" i="9"/>
  <c r="C405" i="9"/>
  <c r="E405" i="9"/>
  <c r="B406" i="9"/>
  <c r="C406" i="9"/>
  <c r="D406" i="9"/>
  <c r="E406" i="9"/>
  <c r="B407" i="9"/>
  <c r="C407" i="9"/>
  <c r="D407" i="9"/>
  <c r="E407" i="9"/>
  <c r="B408" i="9"/>
  <c r="C408" i="9"/>
  <c r="E408" i="9"/>
  <c r="B409" i="9"/>
  <c r="C409" i="9"/>
  <c r="D409" i="9"/>
  <c r="E409" i="9"/>
  <c r="B410" i="9"/>
  <c r="C410" i="9"/>
  <c r="D410" i="9"/>
  <c r="E410" i="9"/>
  <c r="B411" i="9"/>
  <c r="C411" i="9"/>
  <c r="E411" i="9"/>
  <c r="B412" i="9"/>
  <c r="C412" i="9"/>
  <c r="D412" i="9"/>
  <c r="E412" i="9"/>
  <c r="B413" i="9"/>
  <c r="C413" i="9"/>
  <c r="D413" i="9"/>
  <c r="E413" i="9"/>
  <c r="B414" i="9"/>
  <c r="C414" i="9"/>
  <c r="E414" i="9"/>
  <c r="B415" i="9"/>
  <c r="C415" i="9"/>
  <c r="D415" i="9"/>
  <c r="E415" i="9"/>
  <c r="B416" i="9"/>
  <c r="C416" i="9"/>
  <c r="D416" i="9"/>
  <c r="E416" i="9"/>
  <c r="B417" i="9"/>
  <c r="C417" i="9"/>
  <c r="E417" i="9"/>
  <c r="B418" i="9"/>
  <c r="C418" i="9"/>
  <c r="D418" i="9"/>
  <c r="E418" i="9"/>
  <c r="B419" i="9"/>
  <c r="C419" i="9"/>
  <c r="D419" i="9"/>
  <c r="E419" i="9"/>
  <c r="B420" i="9"/>
  <c r="C420" i="9"/>
  <c r="E420" i="9"/>
  <c r="B421" i="9"/>
  <c r="C421" i="9"/>
  <c r="D421" i="9"/>
  <c r="E421" i="9"/>
  <c r="B422" i="9"/>
  <c r="C422" i="9"/>
  <c r="D422" i="9"/>
  <c r="E422" i="9"/>
  <c r="B423" i="9"/>
  <c r="C423" i="9"/>
  <c r="E423" i="9"/>
  <c r="B424" i="9"/>
  <c r="C424" i="9"/>
  <c r="D424" i="9"/>
  <c r="E424" i="9"/>
  <c r="B425" i="9"/>
  <c r="C425" i="9"/>
  <c r="D425" i="9"/>
  <c r="E425" i="9"/>
  <c r="B426" i="9"/>
  <c r="C426" i="9"/>
  <c r="E426" i="9"/>
  <c r="B427" i="9"/>
  <c r="C427" i="9"/>
  <c r="D427" i="9"/>
  <c r="E427" i="9"/>
  <c r="B428" i="9"/>
  <c r="C428" i="9"/>
  <c r="D428" i="9"/>
  <c r="E428" i="9"/>
  <c r="B429" i="9"/>
  <c r="C429" i="9"/>
  <c r="E429" i="9"/>
  <c r="B430" i="9"/>
  <c r="C430" i="9"/>
  <c r="D430" i="9"/>
  <c r="E430" i="9"/>
  <c r="B431" i="9"/>
  <c r="C431" i="9"/>
  <c r="D431" i="9"/>
  <c r="E431" i="9"/>
  <c r="B432" i="9"/>
  <c r="C432" i="9"/>
  <c r="E432" i="9"/>
  <c r="B433" i="9"/>
  <c r="C433" i="9"/>
  <c r="D433" i="9"/>
  <c r="E433" i="9"/>
  <c r="B434" i="9"/>
  <c r="C434" i="9"/>
  <c r="D434" i="9"/>
  <c r="E434" i="9"/>
  <c r="B435" i="9"/>
  <c r="C435" i="9"/>
  <c r="E435" i="9"/>
  <c r="B436" i="9"/>
  <c r="C436" i="9"/>
  <c r="D436" i="9"/>
  <c r="E436" i="9"/>
  <c r="B437" i="9"/>
  <c r="C437" i="9"/>
  <c r="D437" i="9"/>
  <c r="E437" i="9"/>
  <c r="B438" i="9"/>
  <c r="C438" i="9"/>
  <c r="E438" i="9"/>
  <c r="B439" i="9"/>
  <c r="C439" i="9"/>
  <c r="D439" i="9"/>
  <c r="E439" i="9"/>
  <c r="B440" i="9"/>
  <c r="C440" i="9"/>
  <c r="D440" i="9"/>
  <c r="E440" i="9"/>
  <c r="B441" i="9"/>
  <c r="C441" i="9"/>
  <c r="E441" i="9"/>
  <c r="B442" i="9"/>
  <c r="C442" i="9"/>
  <c r="D442" i="9"/>
  <c r="E442" i="9"/>
  <c r="B443" i="9"/>
  <c r="C443" i="9"/>
  <c r="D443" i="9"/>
  <c r="E443" i="9"/>
  <c r="B444" i="9"/>
  <c r="C444" i="9"/>
  <c r="E444" i="9"/>
  <c r="B445" i="9"/>
  <c r="C445" i="9"/>
  <c r="D445" i="9"/>
  <c r="E445" i="9"/>
  <c r="B446" i="9"/>
  <c r="C446" i="9"/>
  <c r="D446" i="9"/>
  <c r="E446" i="9"/>
  <c r="B447" i="9"/>
  <c r="C447" i="9"/>
  <c r="E447" i="9"/>
  <c r="B448" i="9"/>
  <c r="C448" i="9"/>
  <c r="D448" i="9"/>
  <c r="E448" i="9"/>
  <c r="B449" i="9"/>
  <c r="C449" i="9"/>
  <c r="D449" i="9"/>
  <c r="E449" i="9"/>
  <c r="B450" i="9"/>
  <c r="C450" i="9"/>
  <c r="E450" i="9"/>
  <c r="B451" i="9"/>
  <c r="C451" i="9"/>
  <c r="D451" i="9"/>
  <c r="E451" i="9"/>
  <c r="B452" i="9"/>
  <c r="C452" i="9"/>
  <c r="D452" i="9"/>
  <c r="E452" i="9"/>
  <c r="B453" i="9"/>
  <c r="C453" i="9"/>
  <c r="E453" i="9"/>
  <c r="B454" i="9"/>
  <c r="C454" i="9"/>
  <c r="D454" i="9"/>
  <c r="E454" i="9"/>
  <c r="B455" i="9"/>
  <c r="C455" i="9"/>
  <c r="D455" i="9"/>
  <c r="E455" i="9"/>
  <c r="B456" i="9"/>
  <c r="C456" i="9"/>
  <c r="E456" i="9"/>
  <c r="B457" i="9"/>
  <c r="C457" i="9"/>
  <c r="D457" i="9"/>
  <c r="E457" i="9"/>
  <c r="B458" i="9"/>
  <c r="C458" i="9"/>
  <c r="D458" i="9"/>
  <c r="E458" i="9"/>
  <c r="B459" i="9"/>
  <c r="C459" i="9"/>
  <c r="E459" i="9"/>
  <c r="B460" i="9"/>
  <c r="C460" i="9"/>
  <c r="D460" i="9"/>
  <c r="E460" i="9"/>
  <c r="B461" i="9"/>
  <c r="C461" i="9"/>
  <c r="D461" i="9"/>
  <c r="E461" i="9"/>
  <c r="B462" i="9"/>
  <c r="C462" i="9"/>
  <c r="E462" i="9"/>
  <c r="B463" i="9"/>
  <c r="C463" i="9"/>
  <c r="D463" i="9"/>
  <c r="E463" i="9"/>
  <c r="B464" i="9"/>
  <c r="C464" i="9"/>
  <c r="D464" i="9"/>
  <c r="E464" i="9"/>
  <c r="B465" i="9"/>
  <c r="C465" i="9"/>
  <c r="E465" i="9"/>
  <c r="B466" i="9"/>
  <c r="C466" i="9"/>
  <c r="D466" i="9"/>
  <c r="E466" i="9"/>
  <c r="B467" i="9"/>
  <c r="C467" i="9"/>
  <c r="D467" i="9"/>
  <c r="E467" i="9"/>
  <c r="B468" i="9"/>
  <c r="C468" i="9"/>
  <c r="E468" i="9"/>
  <c r="B469" i="9"/>
  <c r="C469" i="9"/>
  <c r="D469" i="9"/>
  <c r="E469" i="9"/>
  <c r="B470" i="9"/>
  <c r="C470" i="9"/>
  <c r="D470" i="9"/>
  <c r="E470" i="9"/>
  <c r="B471" i="9"/>
  <c r="C471" i="9"/>
  <c r="E471" i="9"/>
  <c r="B472" i="9"/>
  <c r="C472" i="9"/>
  <c r="D472" i="9"/>
  <c r="E472" i="9"/>
  <c r="B473" i="9"/>
  <c r="C473" i="9"/>
  <c r="D473" i="9"/>
  <c r="E473" i="9"/>
  <c r="B474" i="9"/>
  <c r="C474" i="9"/>
  <c r="E474" i="9"/>
  <c r="B475" i="9"/>
  <c r="C475" i="9"/>
  <c r="D475" i="9"/>
  <c r="E475" i="9"/>
  <c r="B476" i="9"/>
  <c r="C476" i="9"/>
  <c r="D476" i="9"/>
  <c r="E476" i="9"/>
  <c r="B477" i="9"/>
  <c r="C477" i="9"/>
  <c r="E477" i="9"/>
  <c r="B478" i="9"/>
  <c r="C478" i="9"/>
  <c r="D478" i="9"/>
  <c r="E478" i="9"/>
  <c r="B479" i="9"/>
  <c r="C479" i="9"/>
  <c r="D479" i="9"/>
  <c r="E479" i="9"/>
  <c r="B480" i="9"/>
  <c r="C480" i="9"/>
  <c r="E480" i="9"/>
  <c r="B481" i="9"/>
  <c r="C481" i="9"/>
  <c r="D481" i="9"/>
  <c r="E481" i="9"/>
  <c r="B482" i="9"/>
  <c r="C482" i="9"/>
  <c r="D482" i="9"/>
  <c r="E482" i="9"/>
  <c r="B483" i="9"/>
  <c r="C483" i="9"/>
  <c r="E483" i="9"/>
  <c r="B484" i="9"/>
  <c r="C484" i="9"/>
  <c r="D484" i="9"/>
  <c r="E484" i="9"/>
  <c r="B485" i="9"/>
  <c r="C485" i="9"/>
  <c r="D485" i="9"/>
  <c r="E485" i="9"/>
  <c r="B486" i="9"/>
  <c r="C486" i="9"/>
  <c r="E486" i="9"/>
  <c r="B487" i="9"/>
  <c r="C487" i="9"/>
  <c r="D487" i="9"/>
  <c r="E487" i="9"/>
  <c r="B488" i="9"/>
  <c r="C488" i="9"/>
  <c r="D488" i="9"/>
  <c r="E488" i="9"/>
  <c r="B489" i="9"/>
  <c r="C489" i="9"/>
  <c r="E489" i="9"/>
  <c r="B490" i="9"/>
  <c r="C490" i="9"/>
  <c r="D490" i="9"/>
  <c r="E490" i="9"/>
  <c r="B491" i="9"/>
  <c r="C491" i="9"/>
  <c r="D491" i="9"/>
  <c r="E491" i="9"/>
  <c r="B492" i="9"/>
  <c r="C492" i="9"/>
  <c r="E492" i="9"/>
  <c r="B493" i="9"/>
  <c r="C493" i="9"/>
  <c r="D493" i="9"/>
  <c r="E493" i="9"/>
  <c r="B494" i="9"/>
  <c r="C494" i="9"/>
  <c r="D494" i="9"/>
  <c r="E494" i="9"/>
  <c r="B495" i="9"/>
  <c r="C495" i="9"/>
  <c r="E495" i="9"/>
  <c r="B496" i="9"/>
  <c r="C496" i="9"/>
  <c r="D496" i="9"/>
  <c r="E496" i="9"/>
  <c r="B497" i="9"/>
  <c r="C497" i="9"/>
  <c r="D497" i="9"/>
  <c r="E497" i="9"/>
  <c r="B498" i="9"/>
  <c r="C498" i="9"/>
  <c r="E498" i="9"/>
  <c r="B499" i="9"/>
  <c r="C499" i="9"/>
  <c r="D499" i="9"/>
  <c r="E499" i="9"/>
  <c r="B500" i="9"/>
  <c r="C500" i="9"/>
  <c r="D500" i="9"/>
  <c r="E500" i="9"/>
  <c r="B501" i="9"/>
  <c r="C501" i="9"/>
  <c r="E501" i="9"/>
  <c r="B502" i="9"/>
  <c r="C502" i="9"/>
  <c r="D502" i="9"/>
  <c r="E502" i="9"/>
  <c r="B503" i="9"/>
  <c r="C503" i="9"/>
  <c r="D503" i="9"/>
  <c r="E503" i="9"/>
  <c r="B504" i="9"/>
  <c r="C504" i="9"/>
  <c r="E504" i="9"/>
  <c r="B505" i="9"/>
  <c r="C505" i="9"/>
  <c r="D505" i="9"/>
  <c r="E505" i="9"/>
  <c r="B506" i="9"/>
  <c r="C506" i="9"/>
  <c r="D506" i="9"/>
  <c r="E506" i="9"/>
  <c r="B507" i="9"/>
  <c r="C507" i="9"/>
  <c r="E507" i="9"/>
  <c r="B508" i="9"/>
  <c r="C508" i="9"/>
  <c r="D508" i="9"/>
  <c r="E508" i="9"/>
  <c r="B509" i="9"/>
  <c r="C509" i="9"/>
  <c r="D509" i="9"/>
  <c r="E509" i="9"/>
  <c r="B510" i="9"/>
  <c r="C510" i="9"/>
  <c r="E510" i="9"/>
  <c r="B511" i="9"/>
  <c r="C511" i="9"/>
  <c r="D511" i="9"/>
  <c r="E511" i="9"/>
  <c r="B512" i="9"/>
  <c r="C512" i="9"/>
  <c r="D512" i="9"/>
  <c r="E512" i="9"/>
  <c r="B513" i="9"/>
  <c r="C513" i="9"/>
  <c r="E513" i="9"/>
  <c r="B514" i="9"/>
  <c r="C514" i="9"/>
  <c r="D514" i="9"/>
  <c r="E514" i="9"/>
  <c r="B515" i="9"/>
  <c r="C515" i="9"/>
  <c r="D515" i="9"/>
  <c r="E515" i="9"/>
  <c r="B516" i="9"/>
  <c r="C516" i="9"/>
  <c r="E516" i="9"/>
  <c r="B517" i="9"/>
  <c r="C517" i="9"/>
  <c r="D517" i="9"/>
  <c r="E517" i="9"/>
  <c r="B518" i="9"/>
  <c r="C518" i="9"/>
  <c r="D518" i="9"/>
  <c r="E518" i="9"/>
  <c r="B519" i="9"/>
  <c r="C519" i="9"/>
  <c r="E519" i="9"/>
  <c r="B520" i="9"/>
  <c r="C520" i="9"/>
  <c r="D520" i="9"/>
  <c r="E520" i="9"/>
  <c r="B521" i="9"/>
  <c r="C521" i="9"/>
  <c r="D521" i="9"/>
  <c r="E521" i="9"/>
  <c r="B522" i="9"/>
  <c r="C522" i="9"/>
  <c r="E522" i="9"/>
  <c r="B523" i="9"/>
  <c r="C523" i="9"/>
  <c r="D523" i="9"/>
  <c r="E523" i="9"/>
  <c r="B524" i="9"/>
  <c r="C524" i="9"/>
  <c r="D524" i="9"/>
  <c r="E524" i="9"/>
  <c r="B525" i="9"/>
  <c r="C525" i="9"/>
  <c r="E525" i="9"/>
  <c r="B526" i="9"/>
  <c r="C526" i="9"/>
  <c r="D526" i="9"/>
  <c r="E526" i="9"/>
  <c r="B527" i="9"/>
  <c r="C527" i="9"/>
  <c r="D527" i="9"/>
  <c r="E527" i="9"/>
  <c r="B528" i="9"/>
  <c r="C528" i="9"/>
  <c r="E528" i="9"/>
  <c r="B529" i="9"/>
  <c r="C529" i="9"/>
  <c r="D529" i="9"/>
  <c r="E529" i="9"/>
  <c r="B530" i="9"/>
  <c r="C530" i="9"/>
  <c r="D530" i="9"/>
  <c r="E530" i="9"/>
  <c r="B531" i="9"/>
  <c r="C531" i="9"/>
  <c r="E531" i="9"/>
  <c r="B532" i="9"/>
  <c r="C532" i="9"/>
  <c r="D532" i="9"/>
  <c r="E532" i="9"/>
  <c r="B533" i="9"/>
  <c r="C533" i="9"/>
  <c r="D533" i="9"/>
  <c r="E533" i="9"/>
  <c r="B534" i="9"/>
  <c r="C534" i="9"/>
  <c r="E534" i="9"/>
  <c r="B535" i="9"/>
  <c r="C535" i="9"/>
  <c r="D535" i="9"/>
  <c r="E535" i="9"/>
  <c r="B536" i="9"/>
  <c r="C536" i="9"/>
  <c r="D536" i="9"/>
  <c r="E536" i="9"/>
  <c r="B537" i="9"/>
  <c r="C537" i="9"/>
  <c r="E537" i="9"/>
  <c r="B538" i="9"/>
  <c r="C538" i="9"/>
  <c r="D538" i="9"/>
  <c r="E538" i="9"/>
  <c r="B539" i="9"/>
  <c r="C539" i="9"/>
  <c r="D539" i="9"/>
  <c r="E539" i="9"/>
  <c r="B540" i="9"/>
  <c r="C540" i="9"/>
  <c r="E540" i="9"/>
  <c r="B541" i="9"/>
  <c r="C541" i="9"/>
  <c r="D541" i="9"/>
  <c r="E541" i="9"/>
  <c r="B542" i="9"/>
  <c r="C542" i="9"/>
  <c r="D542" i="9"/>
  <c r="E542" i="9"/>
  <c r="B543" i="9"/>
  <c r="C543" i="9"/>
  <c r="E543" i="9"/>
  <c r="B544" i="9"/>
  <c r="C544" i="9"/>
  <c r="D544" i="9"/>
  <c r="E544" i="9"/>
  <c r="B545" i="9"/>
  <c r="C545" i="9"/>
  <c r="D545" i="9"/>
  <c r="E545" i="9"/>
  <c r="B546" i="9"/>
  <c r="C546" i="9"/>
  <c r="E546" i="9"/>
  <c r="B547" i="9"/>
  <c r="C547" i="9"/>
  <c r="D547" i="9"/>
  <c r="E547" i="9"/>
  <c r="B548" i="9"/>
  <c r="C548" i="9"/>
  <c r="D548" i="9"/>
  <c r="E548" i="9"/>
  <c r="B549" i="9"/>
  <c r="C549" i="9"/>
  <c r="E549" i="9"/>
  <c r="B550" i="9"/>
  <c r="C550" i="9"/>
  <c r="D550" i="9"/>
  <c r="E550" i="9"/>
  <c r="B551" i="9"/>
  <c r="C551" i="9"/>
  <c r="D551" i="9"/>
  <c r="E551" i="9"/>
  <c r="B552" i="9"/>
  <c r="C552" i="9"/>
  <c r="E552" i="9"/>
  <c r="B553" i="9"/>
  <c r="C553" i="9"/>
  <c r="D553" i="9"/>
  <c r="E553" i="9"/>
  <c r="B554" i="9"/>
  <c r="C554" i="9"/>
  <c r="D554" i="9"/>
  <c r="E554" i="9"/>
  <c r="B555" i="9"/>
  <c r="C555" i="9"/>
  <c r="E555" i="9"/>
  <c r="B556" i="9"/>
  <c r="C556" i="9"/>
  <c r="D556" i="9"/>
  <c r="E556" i="9"/>
  <c r="B557" i="9"/>
  <c r="C557" i="9"/>
  <c r="D557" i="9"/>
  <c r="E557" i="9"/>
  <c r="B558" i="9"/>
  <c r="C558" i="9"/>
  <c r="E558" i="9"/>
  <c r="B559" i="9"/>
  <c r="C559" i="9"/>
  <c r="D559" i="9"/>
  <c r="E559" i="9"/>
  <c r="B560" i="9"/>
  <c r="C560" i="9"/>
  <c r="D560" i="9"/>
  <c r="E560" i="9"/>
  <c r="B561" i="9"/>
  <c r="C561" i="9"/>
  <c r="E561" i="9"/>
  <c r="B562" i="9"/>
  <c r="C562" i="9"/>
  <c r="D562" i="9"/>
  <c r="E562" i="9"/>
  <c r="B563" i="9"/>
  <c r="C563" i="9"/>
  <c r="D563" i="9"/>
  <c r="E563" i="9"/>
  <c r="B564" i="9"/>
  <c r="C564" i="9"/>
  <c r="E564" i="9"/>
  <c r="B565" i="9"/>
  <c r="C565" i="9"/>
  <c r="D565" i="9"/>
  <c r="E565" i="9"/>
  <c r="B566" i="9"/>
  <c r="C566" i="9"/>
  <c r="D566" i="9"/>
  <c r="E566" i="9"/>
  <c r="B567" i="9"/>
  <c r="C567" i="9"/>
  <c r="E567" i="9"/>
  <c r="B568" i="9"/>
  <c r="C568" i="9"/>
  <c r="D568" i="9"/>
  <c r="E568" i="9"/>
  <c r="B569" i="9"/>
  <c r="C569" i="9"/>
  <c r="D569" i="9"/>
  <c r="E569" i="9"/>
  <c r="B570" i="9"/>
  <c r="C570" i="9"/>
  <c r="E570" i="9"/>
  <c r="B571" i="9"/>
  <c r="C571" i="9"/>
  <c r="D571" i="9"/>
  <c r="E571" i="9"/>
  <c r="B572" i="9"/>
  <c r="C572" i="9"/>
  <c r="D572" i="9"/>
  <c r="E572" i="9"/>
  <c r="B573" i="9"/>
  <c r="C573" i="9"/>
  <c r="E573" i="9"/>
  <c r="B574" i="9"/>
  <c r="C574" i="9"/>
  <c r="D574" i="9"/>
  <c r="E574" i="9"/>
  <c r="B575" i="9"/>
  <c r="C575" i="9"/>
  <c r="D575" i="9"/>
  <c r="E575" i="9"/>
  <c r="B576" i="9"/>
  <c r="C576" i="9"/>
  <c r="E576" i="9"/>
  <c r="B577" i="9"/>
  <c r="C577" i="9"/>
  <c r="D577" i="9"/>
  <c r="E577" i="9"/>
  <c r="B578" i="9"/>
  <c r="C578" i="9"/>
  <c r="D578" i="9"/>
  <c r="E578" i="9"/>
  <c r="B579" i="9"/>
  <c r="C579" i="9"/>
  <c r="E579" i="9"/>
  <c r="B580" i="9"/>
  <c r="C580" i="9"/>
  <c r="D580" i="9"/>
  <c r="E580" i="9"/>
  <c r="B581" i="9"/>
  <c r="C581" i="9"/>
  <c r="D581" i="9"/>
  <c r="E581" i="9"/>
  <c r="B582" i="9"/>
  <c r="C582" i="9"/>
  <c r="E582" i="9"/>
  <c r="B583" i="9"/>
  <c r="C583" i="9"/>
  <c r="D583" i="9"/>
  <c r="E583" i="9"/>
  <c r="B584" i="9"/>
  <c r="C584" i="9"/>
  <c r="D584" i="9"/>
  <c r="E584" i="9"/>
  <c r="B585" i="9"/>
  <c r="C585" i="9"/>
  <c r="E585" i="9"/>
  <c r="B586" i="9"/>
  <c r="C586" i="9"/>
  <c r="D586" i="9"/>
  <c r="E586" i="9"/>
  <c r="B587" i="9"/>
  <c r="C587" i="9"/>
  <c r="D587" i="9"/>
  <c r="E587" i="9"/>
  <c r="B588" i="9"/>
  <c r="C588" i="9"/>
  <c r="E588" i="9"/>
  <c r="B589" i="9"/>
  <c r="C589" i="9"/>
  <c r="D589" i="9"/>
  <c r="E589" i="9"/>
  <c r="B590" i="9"/>
  <c r="C590" i="9"/>
  <c r="D590" i="9"/>
  <c r="E590" i="9"/>
  <c r="B591" i="9"/>
  <c r="C591" i="9"/>
  <c r="E591" i="9"/>
  <c r="B592" i="9"/>
  <c r="C592" i="9"/>
  <c r="D592" i="9"/>
  <c r="E592" i="9"/>
  <c r="B593" i="9"/>
  <c r="C593" i="9"/>
  <c r="D593" i="9"/>
  <c r="E593" i="9"/>
  <c r="B594" i="9"/>
  <c r="C594" i="9"/>
  <c r="E594" i="9"/>
  <c r="B595" i="9"/>
  <c r="C595" i="9"/>
  <c r="D595" i="9"/>
  <c r="E595" i="9"/>
  <c r="B596" i="9"/>
  <c r="C596" i="9"/>
  <c r="D596" i="9"/>
  <c r="E596" i="9"/>
  <c r="B597" i="9"/>
  <c r="C597" i="9"/>
  <c r="E597" i="9"/>
  <c r="B598" i="9"/>
  <c r="C598" i="9"/>
  <c r="D598" i="9"/>
  <c r="E598" i="9"/>
  <c r="B599" i="9"/>
  <c r="C599" i="9"/>
  <c r="D599" i="9"/>
  <c r="E599" i="9"/>
  <c r="B600" i="9"/>
  <c r="C600" i="9"/>
  <c r="E600" i="9"/>
  <c r="B601" i="9"/>
  <c r="C601" i="9"/>
  <c r="D601" i="9"/>
  <c r="E601" i="9"/>
  <c r="B602" i="9"/>
  <c r="C602" i="9"/>
  <c r="D602" i="9"/>
  <c r="E602" i="9"/>
  <c r="B603" i="9"/>
  <c r="C603" i="9"/>
  <c r="E603" i="9"/>
  <c r="B604" i="9"/>
  <c r="C604" i="9"/>
  <c r="D604" i="9"/>
  <c r="E604" i="9"/>
  <c r="B605" i="9"/>
  <c r="C605" i="9"/>
  <c r="D605" i="9"/>
  <c r="E605" i="9"/>
  <c r="B606" i="9"/>
  <c r="C606" i="9"/>
  <c r="E606" i="9"/>
  <c r="B607" i="9"/>
  <c r="C607" i="9"/>
  <c r="D607" i="9"/>
  <c r="E607" i="9"/>
  <c r="B608" i="9"/>
  <c r="C608" i="9"/>
  <c r="D608" i="9"/>
  <c r="E608" i="9"/>
  <c r="B609" i="9"/>
  <c r="C609" i="9"/>
  <c r="E609" i="9"/>
  <c r="B610" i="9"/>
  <c r="C610" i="9"/>
  <c r="D610" i="9"/>
  <c r="E610" i="9"/>
  <c r="B611" i="9"/>
  <c r="C611" i="9"/>
  <c r="D611" i="9"/>
  <c r="E611" i="9"/>
  <c r="B612" i="9"/>
  <c r="C612" i="9"/>
  <c r="E612" i="9"/>
  <c r="B613" i="9"/>
  <c r="C613" i="9"/>
  <c r="D613" i="9"/>
  <c r="E613" i="9"/>
  <c r="B614" i="9"/>
  <c r="C614" i="9"/>
  <c r="D614" i="9"/>
  <c r="E614" i="9"/>
  <c r="B615" i="9"/>
  <c r="C615" i="9"/>
  <c r="E615" i="9"/>
  <c r="B616" i="9"/>
  <c r="C616" i="9"/>
  <c r="D616" i="9"/>
  <c r="E616" i="9"/>
  <c r="B617" i="9"/>
  <c r="C617" i="9"/>
  <c r="D617" i="9"/>
  <c r="E617" i="9"/>
  <c r="B618" i="9"/>
  <c r="C618" i="9"/>
  <c r="E618" i="9"/>
  <c r="B619" i="9"/>
  <c r="C619" i="9"/>
  <c r="D619" i="9"/>
  <c r="E619" i="9"/>
  <c r="B620" i="9"/>
  <c r="C620" i="9"/>
  <c r="D620" i="9"/>
  <c r="E620" i="9"/>
  <c r="B621" i="9"/>
  <c r="C621" i="9"/>
  <c r="E621" i="9"/>
  <c r="B622" i="9"/>
  <c r="C622" i="9"/>
  <c r="D622" i="9"/>
  <c r="E622" i="9"/>
  <c r="B623" i="9"/>
  <c r="C623" i="9"/>
  <c r="D623" i="9"/>
  <c r="E623" i="9"/>
  <c r="B624" i="9"/>
  <c r="C624" i="9"/>
  <c r="E624" i="9"/>
  <c r="B625" i="9"/>
  <c r="C625" i="9"/>
  <c r="D625" i="9"/>
  <c r="E625" i="9"/>
  <c r="B626" i="9"/>
  <c r="C626" i="9"/>
  <c r="D626" i="9"/>
  <c r="E626" i="9"/>
  <c r="B627" i="9"/>
  <c r="C627" i="9"/>
  <c r="E627" i="9"/>
  <c r="B628" i="9"/>
  <c r="C628" i="9"/>
  <c r="D628" i="9"/>
  <c r="E628" i="9"/>
  <c r="B629" i="9"/>
  <c r="C629" i="9"/>
  <c r="D629" i="9"/>
  <c r="E629" i="9"/>
  <c r="B630" i="9"/>
  <c r="C630" i="9"/>
  <c r="E630" i="9"/>
  <c r="B631" i="9"/>
  <c r="C631" i="9"/>
  <c r="D631" i="9"/>
  <c r="E631" i="9"/>
  <c r="B632" i="9"/>
  <c r="C632" i="9"/>
  <c r="D632" i="9"/>
  <c r="E632" i="9"/>
  <c r="B633" i="9"/>
  <c r="C633" i="9"/>
  <c r="E633" i="9"/>
  <c r="B634" i="9"/>
  <c r="C634" i="9"/>
  <c r="D634" i="9"/>
  <c r="E634" i="9"/>
  <c r="B635" i="9"/>
  <c r="C635" i="9"/>
  <c r="D635" i="9"/>
  <c r="E635" i="9"/>
  <c r="B636" i="9"/>
  <c r="C636" i="9"/>
  <c r="E636" i="9"/>
  <c r="B637" i="9"/>
  <c r="C637" i="9"/>
  <c r="D637" i="9"/>
  <c r="E637" i="9"/>
  <c r="B638" i="9"/>
  <c r="C638" i="9"/>
  <c r="D638" i="9"/>
  <c r="E638" i="9"/>
  <c r="B639" i="9"/>
  <c r="C639" i="9"/>
  <c r="E639" i="9"/>
  <c r="B640" i="9"/>
  <c r="C640" i="9"/>
  <c r="D640" i="9"/>
  <c r="E640" i="9"/>
  <c r="B641" i="9"/>
  <c r="C641" i="9"/>
  <c r="D641" i="9"/>
  <c r="E641" i="9"/>
  <c r="B642" i="9"/>
  <c r="C642" i="9"/>
  <c r="E642" i="9"/>
  <c r="B643" i="9"/>
  <c r="C643" i="9"/>
  <c r="D643" i="9"/>
  <c r="E643" i="9"/>
  <c r="B644" i="9"/>
  <c r="C644" i="9"/>
  <c r="D644" i="9"/>
  <c r="E644" i="9"/>
  <c r="B645" i="9"/>
  <c r="C645" i="9"/>
  <c r="E645" i="9"/>
  <c r="B646" i="9"/>
  <c r="C646" i="9"/>
  <c r="D646" i="9"/>
  <c r="E646" i="9"/>
  <c r="B647" i="9"/>
  <c r="C647" i="9"/>
  <c r="D647" i="9"/>
  <c r="E647" i="9"/>
  <c r="B648" i="9"/>
  <c r="C648" i="9"/>
  <c r="E648" i="9"/>
  <c r="B649" i="9"/>
  <c r="C649" i="9"/>
  <c r="D649" i="9"/>
  <c r="E649" i="9"/>
  <c r="B650" i="9"/>
  <c r="C650" i="9"/>
  <c r="D650" i="9"/>
  <c r="E650" i="9"/>
  <c r="B651" i="9"/>
  <c r="C651" i="9"/>
  <c r="E651" i="9"/>
  <c r="B652" i="9"/>
  <c r="C652" i="9"/>
  <c r="D652" i="9"/>
  <c r="E652" i="9"/>
  <c r="B653" i="9"/>
  <c r="C653" i="9"/>
  <c r="D653" i="9"/>
  <c r="E653" i="9"/>
  <c r="B654" i="9"/>
  <c r="C654" i="9"/>
  <c r="E654" i="9"/>
  <c r="B655" i="9"/>
  <c r="C655" i="9"/>
  <c r="D655" i="9"/>
  <c r="E655" i="9"/>
  <c r="B656" i="9"/>
  <c r="C656" i="9"/>
  <c r="D656" i="9"/>
  <c r="E656" i="9"/>
  <c r="B657" i="9"/>
  <c r="C657" i="9"/>
  <c r="E657" i="9"/>
  <c r="B658" i="9"/>
  <c r="C658" i="9"/>
  <c r="D658" i="9"/>
  <c r="E658" i="9"/>
  <c r="B659" i="9"/>
  <c r="C659" i="9"/>
  <c r="D659" i="9"/>
  <c r="E659" i="9"/>
  <c r="B660" i="9"/>
  <c r="C660" i="9"/>
  <c r="E660" i="9"/>
  <c r="B661" i="9"/>
  <c r="C661" i="9"/>
  <c r="D661" i="9"/>
  <c r="E661" i="9"/>
  <c r="B662" i="9"/>
  <c r="C662" i="9"/>
  <c r="D662" i="9"/>
  <c r="E662" i="9"/>
  <c r="B663" i="9"/>
  <c r="C663" i="9"/>
  <c r="E663" i="9"/>
  <c r="B664" i="9"/>
  <c r="C664" i="9"/>
  <c r="D664" i="9"/>
  <c r="E664" i="9"/>
  <c r="B665" i="9"/>
  <c r="C665" i="9"/>
  <c r="D665" i="9"/>
  <c r="E665" i="9"/>
  <c r="B666" i="9"/>
  <c r="C666" i="9"/>
  <c r="E666" i="9"/>
  <c r="B667" i="9"/>
  <c r="C667" i="9"/>
  <c r="D667" i="9"/>
  <c r="E667" i="9"/>
  <c r="B668" i="9"/>
  <c r="C668" i="9"/>
  <c r="D668" i="9"/>
  <c r="E668" i="9"/>
  <c r="B669" i="9"/>
  <c r="C669" i="9"/>
  <c r="E669" i="9"/>
  <c r="B670" i="9"/>
  <c r="C670" i="9"/>
  <c r="D670" i="9"/>
  <c r="E670" i="9"/>
  <c r="B671" i="9"/>
  <c r="C671" i="9"/>
  <c r="D671" i="9"/>
  <c r="E671" i="9"/>
  <c r="B672" i="9"/>
  <c r="C672" i="9"/>
  <c r="E672" i="9"/>
  <c r="B673" i="9"/>
  <c r="C673" i="9"/>
  <c r="D673" i="9"/>
  <c r="E673" i="9"/>
  <c r="B674" i="9"/>
  <c r="C674" i="9"/>
  <c r="D674" i="9"/>
  <c r="E674" i="9"/>
  <c r="B675" i="9"/>
  <c r="C675" i="9"/>
  <c r="D675" i="9"/>
  <c r="E675" i="9"/>
  <c r="B676" i="9"/>
  <c r="C676" i="9"/>
  <c r="D676" i="9"/>
  <c r="E676" i="9"/>
  <c r="B677" i="9"/>
  <c r="C677" i="9"/>
  <c r="D677" i="9"/>
  <c r="E677" i="9"/>
  <c r="B678" i="9"/>
  <c r="C678" i="9"/>
  <c r="D678" i="9"/>
  <c r="E678" i="9"/>
  <c r="B679" i="9"/>
  <c r="C679" i="9"/>
  <c r="D679" i="9"/>
  <c r="E679" i="9"/>
  <c r="B680" i="9"/>
  <c r="C680" i="9"/>
  <c r="D680" i="9"/>
  <c r="E680" i="9"/>
  <c r="A681" i="9"/>
  <c r="B681" i="9"/>
  <c r="C681" i="9"/>
  <c r="D681" i="9"/>
  <c r="E681" i="9"/>
  <c r="A682" i="9"/>
  <c r="B682" i="9"/>
  <c r="C682" i="9"/>
  <c r="D682" i="9"/>
  <c r="E682" i="9"/>
  <c r="A683" i="9"/>
  <c r="B683" i="9"/>
  <c r="C683" i="9"/>
  <c r="D683" i="9"/>
  <c r="E683" i="9"/>
  <c r="A684" i="9"/>
  <c r="B684" i="9"/>
  <c r="C684" i="9"/>
  <c r="D684" i="9"/>
  <c r="E684" i="9"/>
  <c r="A685" i="9"/>
  <c r="B685" i="9"/>
  <c r="C685" i="9"/>
  <c r="D685" i="9"/>
  <c r="E685" i="9"/>
  <c r="A686" i="9"/>
  <c r="B686" i="9"/>
  <c r="C686" i="9"/>
  <c r="D686" i="9"/>
  <c r="E686" i="9"/>
  <c r="A687" i="9"/>
  <c r="B687" i="9"/>
  <c r="C687" i="9"/>
  <c r="D687" i="9"/>
  <c r="E687" i="9"/>
  <c r="A688" i="9"/>
  <c r="B688" i="9"/>
  <c r="C688" i="9"/>
  <c r="D688" i="9"/>
  <c r="E688" i="9"/>
  <c r="A689" i="9"/>
  <c r="B689" i="9"/>
  <c r="C689" i="9"/>
  <c r="D689" i="9"/>
  <c r="E689" i="9"/>
  <c r="A690" i="9"/>
  <c r="B690" i="9"/>
  <c r="C690" i="9"/>
  <c r="D690" i="9"/>
  <c r="E690" i="9"/>
  <c r="A691" i="9"/>
  <c r="B691" i="9"/>
  <c r="C691" i="9"/>
  <c r="D691" i="9"/>
  <c r="E691" i="9"/>
  <c r="A692" i="9"/>
  <c r="B692" i="9"/>
  <c r="C692" i="9"/>
  <c r="D692" i="9"/>
  <c r="E692" i="9"/>
  <c r="A693" i="9"/>
  <c r="B693" i="9"/>
  <c r="C693" i="9"/>
  <c r="D693" i="9"/>
  <c r="E693" i="9"/>
  <c r="A694" i="9"/>
  <c r="B694" i="9"/>
  <c r="C694" i="9"/>
  <c r="D694" i="9"/>
  <c r="E694" i="9"/>
  <c r="A695" i="9"/>
  <c r="B695" i="9"/>
  <c r="C695" i="9"/>
  <c r="D695" i="9"/>
  <c r="E695" i="9"/>
  <c r="A696" i="9"/>
  <c r="B696" i="9"/>
  <c r="C696" i="9"/>
  <c r="D696" i="9"/>
  <c r="E696" i="9"/>
  <c r="A697" i="9"/>
  <c r="B697" i="9"/>
  <c r="C697" i="9"/>
  <c r="D697" i="9"/>
  <c r="E697" i="9"/>
  <c r="A698" i="9"/>
  <c r="B698" i="9"/>
  <c r="C698" i="9"/>
  <c r="D698" i="9"/>
  <c r="E698" i="9"/>
  <c r="A699" i="9"/>
  <c r="B699" i="9"/>
  <c r="C699" i="9"/>
  <c r="D699" i="9"/>
  <c r="E699" i="9"/>
  <c r="A700" i="9"/>
  <c r="B700" i="9"/>
  <c r="C700" i="9"/>
  <c r="D700" i="9"/>
  <c r="E700" i="9"/>
  <c r="A701" i="9"/>
  <c r="B701" i="9"/>
  <c r="C701" i="9"/>
  <c r="D701" i="9"/>
  <c r="E701" i="9"/>
  <c r="A702" i="9"/>
  <c r="B702" i="9"/>
  <c r="C702" i="9"/>
  <c r="D702" i="9"/>
  <c r="E702" i="9"/>
  <c r="A703" i="9"/>
  <c r="B703" i="9"/>
  <c r="C703" i="9"/>
  <c r="D703" i="9"/>
  <c r="E703" i="9"/>
  <c r="A704" i="9"/>
  <c r="B704" i="9"/>
  <c r="C704" i="9"/>
  <c r="D704" i="9"/>
  <c r="E704" i="9"/>
  <c r="A705" i="9"/>
  <c r="B705" i="9"/>
  <c r="C705" i="9"/>
  <c r="D705" i="9"/>
  <c r="E705" i="9"/>
  <c r="A706" i="9"/>
  <c r="B706" i="9"/>
  <c r="C706" i="9"/>
  <c r="D706" i="9"/>
  <c r="E706" i="9"/>
  <c r="A707" i="9"/>
  <c r="B707" i="9"/>
  <c r="C707" i="9"/>
  <c r="D707" i="9"/>
  <c r="E707" i="9"/>
  <c r="A708" i="9"/>
  <c r="B708" i="9"/>
  <c r="C708" i="9"/>
  <c r="D708" i="9"/>
  <c r="E708" i="9"/>
  <c r="A709" i="9"/>
  <c r="B709" i="9"/>
  <c r="C709" i="9"/>
  <c r="D709" i="9"/>
  <c r="E709" i="9"/>
  <c r="A710" i="9"/>
  <c r="B710" i="9"/>
  <c r="C710" i="9"/>
  <c r="D710" i="9"/>
  <c r="E710" i="9"/>
  <c r="A711" i="9"/>
  <c r="B711" i="9"/>
  <c r="C711" i="9"/>
  <c r="D711" i="9"/>
  <c r="E711" i="9"/>
  <c r="A712" i="9"/>
  <c r="B712" i="9"/>
  <c r="C712" i="9"/>
  <c r="D712" i="9"/>
  <c r="E712" i="9"/>
  <c r="A713" i="9"/>
  <c r="B713" i="9"/>
  <c r="C713" i="9"/>
  <c r="D713" i="9"/>
  <c r="E713" i="9"/>
  <c r="A714" i="9"/>
  <c r="B714" i="9"/>
  <c r="C714" i="9"/>
  <c r="D714" i="9"/>
  <c r="E714" i="9"/>
  <c r="A715" i="9"/>
  <c r="B715" i="9"/>
  <c r="C715" i="9"/>
  <c r="D715" i="9"/>
  <c r="E715" i="9"/>
  <c r="A716" i="9"/>
  <c r="B716" i="9"/>
  <c r="C716" i="9"/>
  <c r="D716" i="9"/>
  <c r="E716" i="9"/>
  <c r="A717" i="9"/>
  <c r="B717" i="9"/>
  <c r="C717" i="9"/>
  <c r="D717" i="9"/>
  <c r="E717" i="9"/>
  <c r="A718" i="9"/>
  <c r="B718" i="9"/>
  <c r="C718" i="9"/>
  <c r="D718" i="9"/>
  <c r="E718" i="9"/>
  <c r="A719" i="9"/>
  <c r="B719" i="9"/>
  <c r="C719" i="9"/>
  <c r="D719" i="9"/>
  <c r="E719" i="9"/>
  <c r="A720" i="9"/>
  <c r="B720" i="9"/>
  <c r="C720" i="9"/>
  <c r="D720" i="9"/>
  <c r="E720" i="9"/>
  <c r="A721" i="9"/>
  <c r="B721" i="9"/>
  <c r="C721" i="9"/>
  <c r="D721" i="9"/>
  <c r="E721" i="9"/>
  <c r="A722" i="9"/>
  <c r="B722" i="9"/>
  <c r="C722" i="9"/>
  <c r="D722" i="9"/>
  <c r="E722" i="9"/>
  <c r="A723" i="9"/>
  <c r="B723" i="9"/>
  <c r="C723" i="9"/>
  <c r="D723" i="9"/>
  <c r="E723" i="9"/>
  <c r="A724" i="9"/>
  <c r="B724" i="9"/>
  <c r="C724" i="9"/>
  <c r="D724" i="9"/>
  <c r="E724" i="9"/>
  <c r="A725" i="9"/>
  <c r="B725" i="9"/>
  <c r="C725" i="9"/>
  <c r="D725" i="9"/>
  <c r="E725" i="9"/>
  <c r="A726" i="9"/>
  <c r="B726" i="9"/>
  <c r="C726" i="9"/>
  <c r="D726" i="9"/>
  <c r="E726" i="9"/>
  <c r="A727" i="9"/>
  <c r="B727" i="9"/>
  <c r="C727" i="9"/>
  <c r="D727" i="9"/>
  <c r="E727" i="9"/>
  <c r="A728" i="9"/>
  <c r="B728" i="9"/>
  <c r="C728" i="9"/>
  <c r="D728" i="9"/>
  <c r="E728" i="9"/>
  <c r="A729" i="9"/>
  <c r="B729" i="9"/>
  <c r="C729" i="9"/>
  <c r="D729" i="9"/>
  <c r="E729" i="9"/>
  <c r="A730" i="9"/>
  <c r="B730" i="9"/>
  <c r="C730" i="9"/>
  <c r="D730" i="9"/>
  <c r="E730" i="9"/>
  <c r="A731" i="9"/>
  <c r="B731" i="9"/>
  <c r="C731" i="9"/>
  <c r="D731" i="9"/>
  <c r="E731" i="9"/>
  <c r="A732" i="9"/>
  <c r="B732" i="9"/>
  <c r="C732" i="9"/>
  <c r="D732" i="9"/>
  <c r="E732" i="9"/>
  <c r="A733" i="9"/>
  <c r="B733" i="9"/>
  <c r="C733" i="9"/>
  <c r="D733" i="9"/>
  <c r="E733" i="9"/>
  <c r="A734" i="9"/>
  <c r="B734" i="9"/>
  <c r="C734" i="9"/>
  <c r="D734" i="9"/>
  <c r="E734" i="9"/>
  <c r="A735" i="9"/>
  <c r="B735" i="9"/>
  <c r="C735" i="9"/>
  <c r="D735" i="9"/>
  <c r="E735" i="9"/>
  <c r="A736" i="9"/>
  <c r="B736" i="9"/>
  <c r="C736" i="9"/>
  <c r="D736" i="9"/>
  <c r="E736" i="9"/>
  <c r="A737" i="9"/>
  <c r="B737" i="9"/>
  <c r="C737" i="9"/>
  <c r="D737" i="9"/>
  <c r="E737" i="9"/>
  <c r="A738" i="9"/>
  <c r="B738" i="9"/>
  <c r="C738" i="9"/>
  <c r="D738" i="9"/>
  <c r="E738" i="9"/>
  <c r="A739" i="9"/>
  <c r="B739" i="9"/>
  <c r="C739" i="9"/>
  <c r="D739" i="9"/>
  <c r="E739" i="9"/>
  <c r="A740" i="9"/>
  <c r="B740" i="9"/>
  <c r="C740" i="9"/>
  <c r="D740" i="9"/>
  <c r="E740" i="9"/>
  <c r="A741" i="9"/>
  <c r="B741" i="9"/>
  <c r="C741" i="9"/>
  <c r="D741" i="9"/>
  <c r="E741" i="9"/>
  <c r="A742" i="9"/>
  <c r="B742" i="9"/>
  <c r="C742" i="9"/>
  <c r="D742" i="9"/>
  <c r="E742" i="9"/>
  <c r="A743" i="9"/>
  <c r="B743" i="9"/>
  <c r="C743" i="9"/>
  <c r="D743" i="9"/>
  <c r="E743" i="9"/>
  <c r="A744" i="9"/>
  <c r="B744" i="9"/>
  <c r="C744" i="9"/>
  <c r="D744" i="9"/>
  <c r="E744" i="9"/>
  <c r="A745" i="9"/>
  <c r="B745" i="9"/>
  <c r="C745" i="9"/>
  <c r="D745" i="9"/>
  <c r="E745" i="9"/>
  <c r="A746" i="9"/>
  <c r="B746" i="9"/>
  <c r="C746" i="9"/>
  <c r="D746" i="9"/>
  <c r="E746" i="9"/>
  <c r="A747" i="9"/>
  <c r="B747" i="9"/>
  <c r="C747" i="9"/>
  <c r="D747" i="9"/>
  <c r="E747" i="9"/>
  <c r="A748" i="9"/>
  <c r="B748" i="9"/>
  <c r="C748" i="9"/>
  <c r="D748" i="9"/>
  <c r="E748" i="9"/>
  <c r="A749" i="9"/>
  <c r="B749" i="9"/>
  <c r="C749" i="9"/>
  <c r="D749" i="9"/>
  <c r="E749" i="9"/>
  <c r="A750" i="9"/>
  <c r="B750" i="9"/>
  <c r="C750" i="9"/>
  <c r="D750" i="9"/>
  <c r="E750" i="9"/>
  <c r="A751" i="9"/>
  <c r="B751" i="9"/>
  <c r="C751" i="9"/>
  <c r="D751" i="9"/>
  <c r="E751" i="9"/>
  <c r="A752" i="9"/>
  <c r="B752" i="9"/>
  <c r="C752" i="9"/>
  <c r="D752" i="9"/>
  <c r="E752" i="9"/>
  <c r="A753" i="9"/>
  <c r="B753" i="9"/>
  <c r="C753" i="9"/>
  <c r="D753" i="9"/>
  <c r="E753" i="9"/>
  <c r="A754" i="9"/>
  <c r="B754" i="9"/>
  <c r="C754" i="9"/>
  <c r="D754" i="9"/>
  <c r="E754" i="9"/>
  <c r="A755" i="9"/>
  <c r="B755" i="9"/>
  <c r="C755" i="9"/>
  <c r="D755" i="9"/>
  <c r="E755" i="9"/>
  <c r="A756" i="9"/>
  <c r="B756" i="9"/>
  <c r="C756" i="9"/>
  <c r="D756" i="9"/>
  <c r="E756" i="9"/>
  <c r="A757" i="9"/>
  <c r="B757" i="9"/>
  <c r="C757" i="9"/>
  <c r="D757" i="9"/>
  <c r="E757" i="9"/>
  <c r="A758" i="9"/>
  <c r="B758" i="9"/>
  <c r="C758" i="9"/>
  <c r="D758" i="9"/>
  <c r="E758" i="9"/>
  <c r="A759" i="9"/>
  <c r="B759" i="9"/>
  <c r="C759" i="9"/>
  <c r="D759" i="9"/>
  <c r="E759" i="9"/>
  <c r="A760" i="9"/>
  <c r="B760" i="9"/>
  <c r="C760" i="9"/>
  <c r="D760" i="9"/>
  <c r="E760" i="9"/>
  <c r="A761" i="9"/>
  <c r="B761" i="9"/>
  <c r="C761" i="9"/>
  <c r="D761" i="9"/>
  <c r="E761" i="9"/>
  <c r="A762" i="9"/>
  <c r="B762" i="9"/>
  <c r="C762" i="9"/>
  <c r="D762" i="9"/>
  <c r="E762" i="9"/>
  <c r="A763" i="9"/>
  <c r="B763" i="9"/>
  <c r="C763" i="9"/>
  <c r="D763" i="9"/>
  <c r="E763" i="9"/>
  <c r="A764" i="9"/>
  <c r="B764" i="9"/>
  <c r="C764" i="9"/>
  <c r="D764" i="9"/>
  <c r="E764" i="9"/>
  <c r="A765" i="9"/>
  <c r="B765" i="9"/>
  <c r="C765" i="9"/>
  <c r="D765" i="9"/>
  <c r="E765" i="9"/>
  <c r="A766" i="9"/>
  <c r="B766" i="9"/>
  <c r="C766" i="9"/>
  <c r="D766" i="9"/>
  <c r="E766" i="9"/>
  <c r="A767" i="9"/>
  <c r="B767" i="9"/>
  <c r="C767" i="9"/>
  <c r="D767" i="9"/>
  <c r="E767" i="9"/>
  <c r="A768" i="9"/>
  <c r="B768" i="9"/>
  <c r="C768" i="9"/>
  <c r="D768" i="9"/>
  <c r="E768" i="9"/>
  <c r="A769" i="9"/>
  <c r="B769" i="9"/>
  <c r="C769" i="9"/>
  <c r="D769" i="9"/>
  <c r="E769" i="9"/>
  <c r="A770" i="9"/>
  <c r="B770" i="9"/>
  <c r="C770" i="9"/>
  <c r="D770" i="9"/>
  <c r="E770" i="9"/>
  <c r="A771" i="9"/>
  <c r="B771" i="9"/>
  <c r="C771" i="9"/>
  <c r="D771" i="9"/>
  <c r="E771" i="9"/>
  <c r="A772" i="9"/>
  <c r="B772" i="9"/>
  <c r="C772" i="9"/>
  <c r="D772" i="9"/>
  <c r="E772" i="9"/>
  <c r="A773" i="9"/>
  <c r="B773" i="9"/>
  <c r="C773" i="9"/>
  <c r="D773" i="9"/>
  <c r="E773" i="9"/>
  <c r="A774" i="9"/>
  <c r="B774" i="9"/>
  <c r="C774" i="9"/>
  <c r="D774" i="9"/>
  <c r="E774" i="9"/>
  <c r="A775" i="9"/>
  <c r="B775" i="9"/>
  <c r="C775" i="9"/>
  <c r="D775" i="9"/>
  <c r="E775" i="9"/>
  <c r="A776" i="9"/>
  <c r="B776" i="9"/>
  <c r="C776" i="9"/>
  <c r="D776" i="9"/>
  <c r="E776" i="9"/>
  <c r="A777" i="9"/>
  <c r="B777" i="9"/>
  <c r="C777" i="9"/>
  <c r="D777" i="9"/>
  <c r="E777" i="9"/>
  <c r="A778" i="9"/>
  <c r="B778" i="9"/>
  <c r="C778" i="9"/>
  <c r="D778" i="9"/>
  <c r="E778" i="9"/>
  <c r="A779" i="9"/>
  <c r="B779" i="9"/>
  <c r="C779" i="9"/>
  <c r="D779" i="9"/>
  <c r="E779" i="9"/>
  <c r="A780" i="9"/>
  <c r="B780" i="9"/>
  <c r="C780" i="9"/>
  <c r="D780" i="9"/>
  <c r="E780" i="9"/>
  <c r="A781" i="9"/>
  <c r="B781" i="9"/>
  <c r="C781" i="9"/>
  <c r="D781" i="9"/>
  <c r="E781" i="9"/>
  <c r="A782" i="9"/>
  <c r="B782" i="9"/>
  <c r="C782" i="9"/>
  <c r="D782" i="9"/>
  <c r="E782" i="9"/>
  <c r="A783" i="9"/>
  <c r="B783" i="9"/>
  <c r="C783" i="9"/>
  <c r="D783" i="9"/>
  <c r="E783" i="9"/>
  <c r="A784" i="9"/>
  <c r="B784" i="9"/>
  <c r="C784" i="9"/>
  <c r="D784" i="9"/>
  <c r="E784" i="9"/>
  <c r="A785" i="9"/>
  <c r="B785" i="9"/>
  <c r="C785" i="9"/>
  <c r="D785" i="9"/>
  <c r="E785" i="9"/>
  <c r="A786" i="9"/>
  <c r="B786" i="9"/>
  <c r="C786" i="9"/>
  <c r="D786" i="9"/>
  <c r="E786" i="9"/>
  <c r="A787" i="9"/>
  <c r="B787" i="9"/>
  <c r="C787" i="9"/>
  <c r="D787" i="9"/>
  <c r="E787" i="9"/>
  <c r="A788" i="9"/>
  <c r="B788" i="9"/>
  <c r="C788" i="9"/>
  <c r="D788" i="9"/>
  <c r="E788" i="9"/>
  <c r="A789" i="9"/>
  <c r="B789" i="9"/>
  <c r="C789" i="9"/>
  <c r="D789" i="9"/>
  <c r="E789" i="9"/>
  <c r="A790" i="9"/>
  <c r="B790" i="9"/>
  <c r="C790" i="9"/>
  <c r="D790" i="9"/>
  <c r="E790" i="9"/>
  <c r="A791" i="9"/>
  <c r="B791" i="9"/>
  <c r="C791" i="9"/>
  <c r="D791" i="9"/>
  <c r="E791" i="9"/>
  <c r="A792" i="9"/>
  <c r="B792" i="9"/>
  <c r="C792" i="9"/>
  <c r="D792" i="9"/>
  <c r="E792" i="9"/>
  <c r="A793" i="9"/>
  <c r="B793" i="9"/>
  <c r="C793" i="9"/>
  <c r="D793" i="9"/>
  <c r="E793" i="9"/>
  <c r="A794" i="9"/>
  <c r="B794" i="9"/>
  <c r="C794" i="9"/>
  <c r="D794" i="9"/>
  <c r="E794" i="9"/>
  <c r="A795" i="9"/>
  <c r="B795" i="9"/>
  <c r="C795" i="9"/>
  <c r="D795" i="9"/>
  <c r="E795" i="9"/>
  <c r="A796" i="9"/>
  <c r="B796" i="9"/>
  <c r="C796" i="9"/>
  <c r="D796" i="9"/>
  <c r="E796" i="9"/>
  <c r="A797" i="9"/>
  <c r="B797" i="9"/>
  <c r="C797" i="9"/>
  <c r="D797" i="9"/>
  <c r="E797" i="9"/>
  <c r="A798" i="9"/>
  <c r="B798" i="9"/>
  <c r="C798" i="9"/>
  <c r="D798" i="9"/>
  <c r="E798" i="9"/>
  <c r="A799" i="9"/>
  <c r="B799" i="9"/>
  <c r="C799" i="9"/>
  <c r="D799" i="9"/>
  <c r="E799" i="9"/>
  <c r="A800" i="9"/>
  <c r="B800" i="9"/>
  <c r="C800" i="9"/>
  <c r="D800" i="9"/>
  <c r="E800" i="9"/>
  <c r="A801" i="9"/>
  <c r="B801" i="9"/>
  <c r="C801" i="9"/>
  <c r="D801" i="9"/>
  <c r="E801" i="9"/>
  <c r="A802" i="9"/>
  <c r="B802" i="9"/>
  <c r="C802" i="9"/>
  <c r="D802" i="9"/>
  <c r="E802" i="9"/>
  <c r="A803" i="9"/>
  <c r="B803" i="9"/>
  <c r="C803" i="9"/>
  <c r="D803" i="9"/>
  <c r="E803" i="9"/>
  <c r="A804" i="9"/>
  <c r="B804" i="9"/>
  <c r="C804" i="9"/>
  <c r="D804" i="9"/>
  <c r="E804" i="9"/>
  <c r="A805" i="9"/>
  <c r="B805" i="9"/>
  <c r="C805" i="9"/>
  <c r="D805" i="9"/>
  <c r="E805" i="9"/>
  <c r="A806" i="9"/>
  <c r="B806" i="9"/>
  <c r="C806" i="9"/>
  <c r="D806" i="9"/>
  <c r="E806" i="9"/>
  <c r="A807" i="9"/>
  <c r="B807" i="9"/>
  <c r="C807" i="9"/>
  <c r="D807" i="9"/>
  <c r="E807" i="9"/>
  <c r="A808" i="9"/>
  <c r="B808" i="9"/>
  <c r="C808" i="9"/>
  <c r="D808" i="9"/>
  <c r="E808" i="9"/>
  <c r="A809" i="9"/>
  <c r="B809" i="9"/>
  <c r="C809" i="9"/>
  <c r="D809" i="9"/>
  <c r="E809" i="9"/>
  <c r="A810" i="9"/>
  <c r="B810" i="9"/>
  <c r="C810" i="9"/>
  <c r="D810" i="9"/>
  <c r="E810" i="9"/>
  <c r="A811" i="9"/>
  <c r="B811" i="9"/>
  <c r="C811" i="9"/>
  <c r="D811" i="9"/>
  <c r="E811" i="9"/>
  <c r="A812" i="9"/>
  <c r="B812" i="9"/>
  <c r="C812" i="9"/>
  <c r="D812" i="9"/>
  <c r="E812" i="9"/>
  <c r="A813" i="9"/>
  <c r="B813" i="9"/>
  <c r="C813" i="9"/>
  <c r="D813" i="9"/>
  <c r="E813" i="9"/>
  <c r="A814" i="9"/>
  <c r="B814" i="9"/>
  <c r="C814" i="9"/>
  <c r="D814" i="9"/>
  <c r="E814" i="9"/>
  <c r="A815" i="9"/>
  <c r="B815" i="9"/>
  <c r="C815" i="9"/>
  <c r="D815" i="9"/>
  <c r="E815" i="9"/>
  <c r="A816" i="9"/>
  <c r="B816" i="9"/>
  <c r="C816" i="9"/>
  <c r="D816" i="9"/>
  <c r="E816" i="9"/>
  <c r="A817" i="9"/>
  <c r="B817" i="9"/>
  <c r="C817" i="9"/>
  <c r="D817" i="9"/>
  <c r="E817" i="9"/>
  <c r="A818" i="9"/>
  <c r="B818" i="9"/>
  <c r="C818" i="9"/>
  <c r="D818" i="9"/>
  <c r="E818" i="9"/>
  <c r="A819" i="9"/>
  <c r="B819" i="9"/>
  <c r="C819" i="9"/>
  <c r="D819" i="9"/>
  <c r="E819" i="9"/>
  <c r="A820" i="9"/>
  <c r="B820" i="9"/>
  <c r="C820" i="9"/>
  <c r="D820" i="9"/>
  <c r="E820" i="9"/>
  <c r="A821" i="9"/>
  <c r="B821" i="9"/>
  <c r="C821" i="9"/>
  <c r="D821" i="9"/>
  <c r="E821" i="9"/>
  <c r="A822" i="9"/>
  <c r="B822" i="9"/>
  <c r="C822" i="9"/>
  <c r="D822" i="9"/>
  <c r="E822" i="9"/>
  <c r="A823" i="9"/>
  <c r="B823" i="9"/>
  <c r="C823" i="9"/>
  <c r="D823" i="9"/>
  <c r="E823" i="9"/>
  <c r="A824" i="9"/>
  <c r="B824" i="9"/>
  <c r="C824" i="9"/>
  <c r="D824" i="9"/>
  <c r="E824" i="9"/>
  <c r="A825" i="9"/>
  <c r="B825" i="9"/>
  <c r="C825" i="9"/>
  <c r="D825" i="9"/>
  <c r="E825" i="9"/>
  <c r="A826" i="9"/>
  <c r="B826" i="9"/>
  <c r="C826" i="9"/>
  <c r="D826" i="9"/>
  <c r="E826" i="9"/>
  <c r="A827" i="9"/>
  <c r="B827" i="9"/>
  <c r="C827" i="9"/>
  <c r="D827" i="9"/>
  <c r="E827" i="9"/>
  <c r="A828" i="9"/>
  <c r="B828" i="9"/>
  <c r="C828" i="9"/>
  <c r="D828" i="9"/>
  <c r="E828" i="9"/>
  <c r="A829" i="9"/>
  <c r="B829" i="9"/>
  <c r="C829" i="9"/>
  <c r="D829" i="9"/>
  <c r="E829" i="9"/>
  <c r="A830" i="9"/>
  <c r="B830" i="9"/>
  <c r="C830" i="9"/>
  <c r="D830" i="9"/>
  <c r="E830" i="9"/>
  <c r="A831" i="9"/>
  <c r="B831" i="9"/>
  <c r="C831" i="9"/>
  <c r="D831" i="9"/>
  <c r="E831" i="9"/>
  <c r="A832" i="9"/>
  <c r="B832" i="9"/>
  <c r="C832" i="9"/>
  <c r="D832" i="9"/>
  <c r="E832" i="9"/>
  <c r="A833" i="9"/>
  <c r="B833" i="9"/>
  <c r="C833" i="9"/>
  <c r="D833" i="9"/>
  <c r="E833" i="9"/>
  <c r="A834" i="9"/>
  <c r="B834" i="9"/>
  <c r="C834" i="9"/>
  <c r="D834" i="9"/>
  <c r="E834" i="9"/>
  <c r="A835" i="9"/>
  <c r="B835" i="9"/>
  <c r="C835" i="9"/>
  <c r="D835" i="9"/>
  <c r="E835" i="9"/>
  <c r="A836" i="9"/>
  <c r="B836" i="9"/>
  <c r="C836" i="9"/>
  <c r="D836" i="9"/>
  <c r="E836" i="9"/>
  <c r="A837" i="9"/>
  <c r="B837" i="9"/>
  <c r="C837" i="9"/>
  <c r="D837" i="9"/>
  <c r="E837" i="9"/>
  <c r="A838" i="9"/>
  <c r="B838" i="9"/>
  <c r="C838" i="9"/>
  <c r="D838" i="9"/>
  <c r="E838" i="9"/>
  <c r="A839" i="9"/>
  <c r="B839" i="9"/>
  <c r="C839" i="9"/>
  <c r="D839" i="9"/>
  <c r="E839" i="9"/>
  <c r="A840" i="9"/>
  <c r="B840" i="9"/>
  <c r="C840" i="9"/>
  <c r="D840" i="9"/>
  <c r="E840" i="9"/>
  <c r="A841" i="9"/>
  <c r="B841" i="9"/>
  <c r="C841" i="9"/>
  <c r="D841" i="9"/>
  <c r="E841" i="9"/>
  <c r="A842" i="9"/>
  <c r="B842" i="9"/>
  <c r="C842" i="9"/>
  <c r="D842" i="9"/>
  <c r="E842" i="9"/>
  <c r="A843" i="9"/>
  <c r="B843" i="9"/>
  <c r="C843" i="9"/>
  <c r="D843" i="9"/>
  <c r="E843" i="9"/>
  <c r="A844" i="9"/>
  <c r="B844" i="9"/>
  <c r="C844" i="9"/>
  <c r="D844" i="9"/>
  <c r="E844" i="9"/>
  <c r="A845" i="9"/>
  <c r="B845" i="9"/>
  <c r="C845" i="9"/>
  <c r="D845" i="9"/>
  <c r="E845" i="9"/>
  <c r="A846" i="9"/>
  <c r="B846" i="9"/>
  <c r="C846" i="9"/>
  <c r="D846" i="9"/>
  <c r="E846" i="9"/>
  <c r="A847" i="9"/>
  <c r="B847" i="9"/>
  <c r="C847" i="9"/>
  <c r="D847" i="9"/>
  <c r="E847" i="9"/>
  <c r="A848" i="9"/>
  <c r="B848" i="9"/>
  <c r="C848" i="9"/>
  <c r="D848" i="9"/>
  <c r="E848" i="9"/>
  <c r="A849" i="9"/>
  <c r="B849" i="9"/>
  <c r="C849" i="9"/>
  <c r="D849" i="9"/>
  <c r="E849" i="9"/>
  <c r="A850" i="9"/>
  <c r="B850" i="9"/>
  <c r="C850" i="9"/>
  <c r="D850" i="9"/>
  <c r="E850" i="9"/>
  <c r="A851" i="9"/>
  <c r="B851" i="9"/>
  <c r="C851" i="9"/>
  <c r="D851" i="9"/>
  <c r="E851" i="9"/>
  <c r="A852" i="9"/>
  <c r="B852" i="9"/>
  <c r="C852" i="9"/>
  <c r="D852" i="9"/>
  <c r="E852" i="9"/>
  <c r="A853" i="9"/>
  <c r="B853" i="9"/>
  <c r="C853" i="9"/>
  <c r="D853" i="9"/>
  <c r="E853" i="9"/>
  <c r="A854" i="9"/>
  <c r="B854" i="9"/>
  <c r="C854" i="9"/>
  <c r="D854" i="9"/>
  <c r="E854" i="9"/>
  <c r="A855" i="9"/>
  <c r="B855" i="9"/>
  <c r="C855" i="9"/>
  <c r="D855" i="9"/>
  <c r="E855" i="9"/>
  <c r="A856" i="9"/>
  <c r="B856" i="9"/>
  <c r="C856" i="9"/>
  <c r="D856" i="9"/>
  <c r="E856" i="9"/>
  <c r="A857" i="9"/>
  <c r="B857" i="9"/>
  <c r="C857" i="9"/>
  <c r="D857" i="9"/>
  <c r="E857" i="9"/>
  <c r="A858" i="9"/>
  <c r="B858" i="9"/>
  <c r="C858" i="9"/>
  <c r="D858" i="9"/>
  <c r="E858" i="9"/>
  <c r="A859" i="9"/>
  <c r="B859" i="9"/>
  <c r="C859" i="9"/>
  <c r="D859" i="9"/>
  <c r="E859" i="9"/>
  <c r="A860" i="9"/>
  <c r="B860" i="9"/>
  <c r="C860" i="9"/>
  <c r="D860" i="9"/>
  <c r="E860" i="9"/>
  <c r="A861" i="9"/>
  <c r="B861" i="9"/>
  <c r="C861" i="9"/>
  <c r="D861" i="9"/>
  <c r="E861" i="9"/>
  <c r="A862" i="9"/>
  <c r="B862" i="9"/>
  <c r="C862" i="9"/>
  <c r="D862" i="9"/>
  <c r="E862" i="9"/>
  <c r="A863" i="9"/>
  <c r="B863" i="9"/>
  <c r="C863" i="9"/>
  <c r="D863" i="9"/>
  <c r="E863" i="9"/>
  <c r="A864" i="9"/>
  <c r="B864" i="9"/>
  <c r="C864" i="9"/>
  <c r="D864" i="9"/>
  <c r="E864" i="9"/>
  <c r="A865" i="9"/>
  <c r="B865" i="9"/>
  <c r="C865" i="9"/>
  <c r="D865" i="9"/>
  <c r="E865" i="9"/>
  <c r="A866" i="9"/>
  <c r="B866" i="9"/>
  <c r="C866" i="9"/>
  <c r="D866" i="9"/>
  <c r="E866" i="9"/>
  <c r="A867" i="9"/>
  <c r="B867" i="9"/>
  <c r="C867" i="9"/>
  <c r="D867" i="9"/>
  <c r="E867" i="9"/>
  <c r="A868" i="9"/>
  <c r="B868" i="9"/>
  <c r="C868" i="9"/>
  <c r="D868" i="9"/>
  <c r="E868" i="9"/>
  <c r="A869" i="9"/>
  <c r="B869" i="9"/>
  <c r="C869" i="9"/>
  <c r="D869" i="9"/>
  <c r="E869" i="9"/>
  <c r="A870" i="9"/>
  <c r="B870" i="9"/>
  <c r="C870" i="9"/>
  <c r="D870" i="9"/>
  <c r="E870" i="9"/>
  <c r="A871" i="9"/>
  <c r="B871" i="9"/>
  <c r="C871" i="9"/>
  <c r="D871" i="9"/>
  <c r="E871" i="9"/>
  <c r="A872" i="9"/>
  <c r="B872" i="9"/>
  <c r="C872" i="9"/>
  <c r="D872" i="9"/>
  <c r="E872" i="9"/>
  <c r="A873" i="9"/>
  <c r="B873" i="9"/>
  <c r="C873" i="9"/>
  <c r="D873" i="9"/>
  <c r="E873" i="9"/>
  <c r="A874" i="9"/>
  <c r="B874" i="9"/>
  <c r="C874" i="9"/>
  <c r="D874" i="9"/>
  <c r="E874" i="9"/>
  <c r="A875" i="9"/>
  <c r="B875" i="9"/>
  <c r="C875" i="9"/>
  <c r="D875" i="9"/>
  <c r="E875" i="9"/>
  <c r="A876" i="9"/>
  <c r="B876" i="9"/>
  <c r="C876" i="9"/>
  <c r="D876" i="9"/>
  <c r="E876" i="9"/>
  <c r="A877" i="9"/>
  <c r="B877" i="9"/>
  <c r="C877" i="9"/>
  <c r="D877" i="9"/>
  <c r="E877" i="9"/>
  <c r="A878" i="9"/>
  <c r="B878" i="9"/>
  <c r="C878" i="9"/>
  <c r="D878" i="9"/>
  <c r="E878" i="9"/>
  <c r="A879" i="9"/>
  <c r="B879" i="9"/>
  <c r="C879" i="9"/>
  <c r="D879" i="9"/>
  <c r="E879" i="9"/>
  <c r="A880" i="9"/>
  <c r="B880" i="9"/>
  <c r="C880" i="9"/>
  <c r="D880" i="9"/>
  <c r="E880" i="9"/>
  <c r="A881" i="9"/>
  <c r="B881" i="9"/>
  <c r="C881" i="9"/>
  <c r="D881" i="9"/>
  <c r="E881" i="9"/>
  <c r="A882" i="9"/>
  <c r="B882" i="9"/>
  <c r="C882" i="9"/>
  <c r="D882" i="9"/>
  <c r="E882" i="9"/>
  <c r="A883" i="9"/>
  <c r="B883" i="9"/>
  <c r="C883" i="9"/>
  <c r="D883" i="9"/>
  <c r="E883" i="9"/>
  <c r="A884" i="9"/>
  <c r="B884" i="9"/>
  <c r="C884" i="9"/>
  <c r="D884" i="9"/>
  <c r="E884" i="9"/>
  <c r="A885" i="9"/>
  <c r="B885" i="9"/>
  <c r="C885" i="9"/>
  <c r="D885" i="9"/>
  <c r="E885" i="9"/>
  <c r="A886" i="9"/>
  <c r="B886" i="9"/>
  <c r="C886" i="9"/>
  <c r="D886" i="9"/>
  <c r="E886" i="9"/>
  <c r="A887" i="9"/>
  <c r="B887" i="9"/>
  <c r="C887" i="9"/>
  <c r="D887" i="9"/>
  <c r="E887" i="9"/>
  <c r="A888" i="9"/>
  <c r="B888" i="9"/>
  <c r="C888" i="9"/>
  <c r="D888" i="9"/>
  <c r="E888" i="9"/>
  <c r="A889" i="9"/>
  <c r="B889" i="9"/>
  <c r="C889" i="9"/>
  <c r="D889" i="9"/>
  <c r="E889" i="9"/>
  <c r="A890" i="9"/>
  <c r="B890" i="9"/>
  <c r="C890" i="9"/>
  <c r="D890" i="9"/>
  <c r="E890" i="9"/>
  <c r="A891" i="9"/>
  <c r="B891" i="9"/>
  <c r="C891" i="9"/>
  <c r="D891" i="9"/>
  <c r="E891" i="9"/>
  <c r="A892" i="9"/>
  <c r="B892" i="9"/>
  <c r="C892" i="9"/>
  <c r="D892" i="9"/>
  <c r="E892" i="9"/>
  <c r="A893" i="9"/>
  <c r="B893" i="9"/>
  <c r="C893" i="9"/>
  <c r="D893" i="9"/>
  <c r="E893" i="9"/>
  <c r="A894" i="9"/>
  <c r="B894" i="9"/>
  <c r="C894" i="9"/>
  <c r="D894" i="9"/>
  <c r="E894" i="9"/>
  <c r="A895" i="9"/>
  <c r="B895" i="9"/>
  <c r="C895" i="9"/>
  <c r="D895" i="9"/>
  <c r="E895" i="9"/>
  <c r="A896" i="9"/>
  <c r="B896" i="9"/>
  <c r="C896" i="9"/>
  <c r="D896" i="9"/>
  <c r="E896" i="9"/>
  <c r="A897" i="9"/>
  <c r="B897" i="9"/>
  <c r="C897" i="9"/>
  <c r="D897" i="9"/>
  <c r="E897" i="9"/>
  <c r="A898" i="9"/>
  <c r="B898" i="9"/>
  <c r="C898" i="9"/>
  <c r="D898" i="9"/>
  <c r="E898" i="9"/>
  <c r="A899" i="9"/>
  <c r="B899" i="9"/>
  <c r="C899" i="9"/>
  <c r="D899" i="9"/>
  <c r="E899" i="9"/>
  <c r="A900" i="9"/>
  <c r="B900" i="9"/>
  <c r="C900" i="9"/>
  <c r="D900" i="9"/>
  <c r="E900" i="9"/>
  <c r="A901" i="9"/>
  <c r="B901" i="9"/>
  <c r="C901" i="9"/>
  <c r="D901" i="9"/>
  <c r="E901" i="9"/>
  <c r="A902" i="9"/>
  <c r="B902" i="9"/>
  <c r="C902" i="9"/>
  <c r="D902" i="9"/>
  <c r="E902" i="9"/>
  <c r="A903" i="9"/>
  <c r="B903" i="9"/>
  <c r="C903" i="9"/>
  <c r="D903" i="9"/>
  <c r="E903" i="9"/>
  <c r="A904" i="9"/>
  <c r="B904" i="9"/>
  <c r="C904" i="9"/>
  <c r="D904" i="9"/>
  <c r="E904" i="9"/>
  <c r="A905" i="9"/>
  <c r="B905" i="9"/>
  <c r="C905" i="9"/>
  <c r="D905" i="9"/>
  <c r="E905" i="9"/>
  <c r="A906" i="9"/>
  <c r="B906" i="9"/>
  <c r="C906" i="9"/>
  <c r="D906" i="9"/>
  <c r="E906" i="9"/>
  <c r="A907" i="9"/>
  <c r="B907" i="9"/>
  <c r="C907" i="9"/>
  <c r="D907" i="9"/>
  <c r="E907" i="9"/>
  <c r="A908" i="9"/>
  <c r="B908" i="9"/>
  <c r="C908" i="9"/>
  <c r="D908" i="9"/>
  <c r="E908" i="9"/>
  <c r="A909" i="9"/>
  <c r="B909" i="9"/>
  <c r="C909" i="9"/>
  <c r="D909" i="9"/>
  <c r="E909" i="9"/>
  <c r="A910" i="9"/>
  <c r="B910" i="9"/>
  <c r="C910" i="9"/>
  <c r="D910" i="9"/>
  <c r="E910" i="9"/>
  <c r="A911" i="9"/>
  <c r="B911" i="9"/>
  <c r="C911" i="9"/>
  <c r="D911" i="9"/>
  <c r="E911" i="9"/>
  <c r="A912" i="9"/>
  <c r="B912" i="9"/>
  <c r="C912" i="9"/>
  <c r="D912" i="9"/>
  <c r="E912" i="9"/>
  <c r="A913" i="9"/>
  <c r="B913" i="9"/>
  <c r="C913" i="9"/>
  <c r="D913" i="9"/>
  <c r="E913" i="9"/>
  <c r="A914" i="9"/>
  <c r="B914" i="9"/>
  <c r="C914" i="9"/>
  <c r="D914" i="9"/>
  <c r="E914" i="9"/>
  <c r="A915" i="9"/>
  <c r="B915" i="9"/>
  <c r="C915" i="9"/>
  <c r="D915" i="9"/>
  <c r="E915" i="9"/>
  <c r="A916" i="9"/>
  <c r="B916" i="9"/>
  <c r="C916" i="9"/>
  <c r="D916" i="9"/>
  <c r="E916" i="9"/>
  <c r="A917" i="9"/>
  <c r="B917" i="9"/>
  <c r="C917" i="9"/>
  <c r="D917" i="9"/>
  <c r="E917" i="9"/>
  <c r="A918" i="9"/>
  <c r="B918" i="9"/>
  <c r="C918" i="9"/>
  <c r="D918" i="9"/>
  <c r="E918" i="9"/>
  <c r="A919" i="9"/>
  <c r="B919" i="9"/>
  <c r="C919" i="9"/>
  <c r="D919" i="9"/>
  <c r="E919" i="9"/>
  <c r="A920" i="9"/>
  <c r="B920" i="9"/>
  <c r="C920" i="9"/>
  <c r="D920" i="9"/>
  <c r="E920" i="9"/>
  <c r="A921" i="9"/>
  <c r="B921" i="9"/>
  <c r="C921" i="9"/>
  <c r="D921" i="9"/>
  <c r="E921" i="9"/>
  <c r="A922" i="9"/>
  <c r="B922" i="9"/>
  <c r="C922" i="9"/>
  <c r="D922" i="9"/>
  <c r="E922" i="9"/>
  <c r="A923" i="9"/>
  <c r="B923" i="9"/>
  <c r="C923" i="9"/>
  <c r="D923" i="9"/>
  <c r="E923" i="9"/>
  <c r="A924" i="9"/>
  <c r="B924" i="9"/>
  <c r="C924" i="9"/>
  <c r="D924" i="9"/>
  <c r="E924" i="9"/>
  <c r="A925" i="9"/>
  <c r="B925" i="9"/>
  <c r="C925" i="9"/>
  <c r="D925" i="9"/>
  <c r="E925" i="9"/>
  <c r="A926" i="9"/>
  <c r="B926" i="9"/>
  <c r="C926" i="9"/>
  <c r="D926" i="9"/>
  <c r="E926" i="9"/>
  <c r="A927" i="9"/>
  <c r="B927" i="9"/>
  <c r="C927" i="9"/>
  <c r="D927" i="9"/>
  <c r="E927" i="9"/>
  <c r="A928" i="9"/>
  <c r="B928" i="9"/>
  <c r="C928" i="9"/>
  <c r="D928" i="9"/>
  <c r="E928" i="9"/>
  <c r="A929" i="9"/>
  <c r="B929" i="9"/>
  <c r="C929" i="9"/>
  <c r="D929" i="9"/>
  <c r="E929" i="9"/>
  <c r="A930" i="9"/>
  <c r="B930" i="9"/>
  <c r="C930" i="9"/>
  <c r="D930" i="9"/>
  <c r="E930" i="9"/>
  <c r="A931" i="9"/>
  <c r="B931" i="9"/>
  <c r="C931" i="9"/>
  <c r="D931" i="9"/>
  <c r="E931" i="9"/>
  <c r="A932" i="9"/>
  <c r="B932" i="9"/>
  <c r="C932" i="9"/>
  <c r="D932" i="9"/>
  <c r="E932" i="9"/>
  <c r="A933" i="9"/>
  <c r="B933" i="9"/>
  <c r="C933" i="9"/>
  <c r="D933" i="9"/>
  <c r="E933" i="9"/>
  <c r="A934" i="9"/>
  <c r="B934" i="9"/>
  <c r="C934" i="9"/>
  <c r="D934" i="9"/>
  <c r="E934" i="9"/>
  <c r="A935" i="9"/>
  <c r="B935" i="9"/>
  <c r="C935" i="9"/>
  <c r="D935" i="9"/>
  <c r="E935" i="9"/>
  <c r="A936" i="9"/>
  <c r="B936" i="9"/>
  <c r="C936" i="9"/>
  <c r="D936" i="9"/>
  <c r="E936" i="9"/>
  <c r="A937" i="9"/>
  <c r="B937" i="9"/>
  <c r="C937" i="9"/>
  <c r="D937" i="9"/>
  <c r="E937" i="9"/>
  <c r="A938" i="9"/>
  <c r="B938" i="9"/>
  <c r="C938" i="9"/>
  <c r="D938" i="9"/>
  <c r="E938" i="9"/>
  <c r="A939" i="9"/>
  <c r="B939" i="9"/>
  <c r="C939" i="9"/>
  <c r="D939" i="9"/>
  <c r="E939" i="9"/>
  <c r="A940" i="9"/>
  <c r="B940" i="9"/>
  <c r="C940" i="9"/>
  <c r="D940" i="9"/>
  <c r="E940" i="9"/>
  <c r="A941" i="9"/>
  <c r="B941" i="9"/>
  <c r="C941" i="9"/>
  <c r="D941" i="9"/>
  <c r="E941" i="9"/>
  <c r="A942" i="9"/>
  <c r="B942" i="9"/>
  <c r="C942" i="9"/>
  <c r="D942" i="9"/>
  <c r="E942" i="9"/>
  <c r="A943" i="9"/>
  <c r="B943" i="9"/>
  <c r="C943" i="9"/>
  <c r="D943" i="9"/>
  <c r="E943" i="9"/>
  <c r="A944" i="9"/>
  <c r="B944" i="9"/>
  <c r="C944" i="9"/>
  <c r="D944" i="9"/>
  <c r="E944" i="9"/>
  <c r="A945" i="9"/>
  <c r="B945" i="9"/>
  <c r="C945" i="9"/>
  <c r="D945" i="9"/>
  <c r="E945" i="9"/>
  <c r="A946" i="9"/>
  <c r="B946" i="9"/>
  <c r="C946" i="9"/>
  <c r="D946" i="9"/>
  <c r="E946" i="9"/>
  <c r="A947" i="9"/>
  <c r="B947" i="9"/>
  <c r="C947" i="9"/>
  <c r="D947" i="9"/>
  <c r="E947" i="9"/>
  <c r="A948" i="9"/>
  <c r="B948" i="9"/>
  <c r="C948" i="9"/>
  <c r="D948" i="9"/>
  <c r="E948" i="9"/>
  <c r="A949" i="9"/>
  <c r="B949" i="9"/>
  <c r="C949" i="9"/>
  <c r="D949" i="9"/>
  <c r="E949" i="9"/>
  <c r="A950" i="9"/>
  <c r="B950" i="9"/>
  <c r="C950" i="9"/>
  <c r="D950" i="9"/>
  <c r="E950" i="9"/>
  <c r="A951" i="9"/>
  <c r="B951" i="9"/>
  <c r="C951" i="9"/>
  <c r="D951" i="9"/>
  <c r="E951" i="9"/>
  <c r="A952" i="9"/>
  <c r="B952" i="9"/>
  <c r="C952" i="9"/>
  <c r="D952" i="9"/>
  <c r="E952" i="9"/>
  <c r="A953" i="9"/>
  <c r="B953" i="9"/>
  <c r="C953" i="9"/>
  <c r="D953" i="9"/>
  <c r="E953" i="9"/>
  <c r="A954" i="9"/>
  <c r="B954" i="9"/>
  <c r="C954" i="9"/>
  <c r="D954" i="9"/>
  <c r="E954" i="9"/>
  <c r="A955" i="9"/>
  <c r="B955" i="9"/>
  <c r="C955" i="9"/>
  <c r="D955" i="9"/>
  <c r="E955" i="9"/>
  <c r="A956" i="9"/>
  <c r="B956" i="9"/>
  <c r="C956" i="9"/>
  <c r="D956" i="9"/>
  <c r="E956" i="9"/>
  <c r="A957" i="9"/>
  <c r="B957" i="9"/>
  <c r="C957" i="9"/>
  <c r="D957" i="9"/>
  <c r="E957" i="9"/>
  <c r="A958" i="9"/>
  <c r="B958" i="9"/>
  <c r="C958" i="9"/>
  <c r="D958" i="9"/>
  <c r="E958" i="9"/>
  <c r="A959" i="9"/>
  <c r="B959" i="9"/>
  <c r="C959" i="9"/>
  <c r="D959" i="9"/>
  <c r="E959" i="9"/>
  <c r="A960" i="9"/>
  <c r="B960" i="9"/>
  <c r="C960" i="9"/>
  <c r="D960" i="9"/>
  <c r="E960" i="9"/>
  <c r="A961" i="9"/>
  <c r="B961" i="9"/>
  <c r="C961" i="9"/>
  <c r="D961" i="9"/>
  <c r="E961" i="9"/>
  <c r="A962" i="9"/>
  <c r="B962" i="9"/>
  <c r="C962" i="9"/>
  <c r="D962" i="9"/>
  <c r="E962" i="9"/>
  <c r="A963" i="9"/>
  <c r="B963" i="9"/>
  <c r="C963" i="9"/>
  <c r="D963" i="9"/>
  <c r="E963" i="9"/>
  <c r="A964" i="9"/>
  <c r="B964" i="9"/>
  <c r="C964" i="9"/>
  <c r="D964" i="9"/>
  <c r="E964" i="9"/>
  <c r="A965" i="9"/>
  <c r="B965" i="9"/>
  <c r="C965" i="9"/>
  <c r="D965" i="9"/>
  <c r="E965" i="9"/>
  <c r="A966" i="9"/>
  <c r="B966" i="9"/>
  <c r="C966" i="9"/>
  <c r="D966" i="9"/>
  <c r="E966" i="9"/>
  <c r="A967" i="9"/>
  <c r="B967" i="9"/>
  <c r="C967" i="9"/>
  <c r="D967" i="9"/>
  <c r="E967" i="9"/>
  <c r="A968" i="9"/>
  <c r="B968" i="9"/>
  <c r="C968" i="9"/>
  <c r="D968" i="9"/>
  <c r="E968" i="9"/>
  <c r="A969" i="9"/>
  <c r="B969" i="9"/>
  <c r="C969" i="9"/>
  <c r="D969" i="9"/>
  <c r="E969" i="9"/>
  <c r="A970" i="9"/>
  <c r="B970" i="9"/>
  <c r="C970" i="9"/>
  <c r="D970" i="9"/>
  <c r="E970" i="9"/>
  <c r="A971" i="9"/>
  <c r="B971" i="9"/>
  <c r="C971" i="9"/>
  <c r="D971" i="9"/>
  <c r="E971" i="9"/>
  <c r="A972" i="9"/>
  <c r="B972" i="9"/>
  <c r="C972" i="9"/>
  <c r="D972" i="9"/>
  <c r="E972" i="9"/>
  <c r="A973" i="9"/>
  <c r="B973" i="9"/>
  <c r="C973" i="9"/>
  <c r="D973" i="9"/>
  <c r="E973" i="9"/>
  <c r="A974" i="9"/>
  <c r="B974" i="9"/>
  <c r="C974" i="9"/>
  <c r="D974" i="9"/>
  <c r="E974" i="9"/>
  <c r="A975" i="9"/>
  <c r="B975" i="9"/>
  <c r="C975" i="9"/>
  <c r="D975" i="9"/>
  <c r="E975" i="9"/>
  <c r="A976" i="9"/>
  <c r="B976" i="9"/>
  <c r="C976" i="9"/>
  <c r="D976" i="9"/>
  <c r="E976" i="9"/>
  <c r="A977" i="9"/>
  <c r="B977" i="9"/>
  <c r="C977" i="9"/>
  <c r="D977" i="9"/>
  <c r="E977" i="9"/>
  <c r="A978" i="9"/>
  <c r="B978" i="9"/>
  <c r="C978" i="9"/>
  <c r="D978" i="9"/>
  <c r="E978" i="9"/>
  <c r="A979" i="9"/>
  <c r="B979" i="9"/>
  <c r="C979" i="9"/>
  <c r="D979" i="9"/>
  <c r="E979" i="9"/>
  <c r="A980" i="9"/>
  <c r="B980" i="9"/>
  <c r="C980" i="9"/>
  <c r="D980" i="9"/>
  <c r="E980" i="9"/>
  <c r="A981" i="9"/>
  <c r="B981" i="9"/>
  <c r="C981" i="9"/>
  <c r="D981" i="9"/>
  <c r="E981" i="9"/>
  <c r="A982" i="9"/>
  <c r="B982" i="9"/>
  <c r="C982" i="9"/>
  <c r="D982" i="9"/>
  <c r="E982" i="9"/>
  <c r="A983" i="9"/>
  <c r="B983" i="9"/>
  <c r="C983" i="9"/>
  <c r="D983" i="9"/>
  <c r="E983" i="9"/>
  <c r="A984" i="9"/>
  <c r="B984" i="9"/>
  <c r="C984" i="9"/>
  <c r="D984" i="9"/>
  <c r="E984" i="9"/>
  <c r="A985" i="9"/>
  <c r="B985" i="9"/>
  <c r="C985" i="9"/>
  <c r="D985" i="9"/>
  <c r="E985" i="9"/>
  <c r="A986" i="9"/>
  <c r="B986" i="9"/>
  <c r="C986" i="9"/>
  <c r="D986" i="9"/>
  <c r="E986" i="9"/>
  <c r="A987" i="9"/>
  <c r="B987" i="9"/>
  <c r="C987" i="9"/>
  <c r="D987" i="9"/>
  <c r="E987" i="9"/>
  <c r="A988" i="9"/>
  <c r="B988" i="9"/>
  <c r="C988" i="9"/>
  <c r="D988" i="9"/>
  <c r="E988" i="9"/>
  <c r="A989" i="9"/>
  <c r="B989" i="9"/>
  <c r="C989" i="9"/>
  <c r="D989" i="9"/>
  <c r="E989" i="9"/>
  <c r="A990" i="9"/>
  <c r="B990" i="9"/>
  <c r="C990" i="9"/>
  <c r="D990" i="9"/>
  <c r="E990" i="9"/>
  <c r="A991" i="9"/>
  <c r="B991" i="9"/>
  <c r="C991" i="9"/>
  <c r="D991" i="9"/>
  <c r="E991" i="9"/>
  <c r="A992" i="9"/>
  <c r="B992" i="9"/>
  <c r="C992" i="9"/>
  <c r="D992" i="9"/>
  <c r="E992" i="9"/>
  <c r="A993" i="9"/>
  <c r="B993" i="9"/>
  <c r="C993" i="9"/>
  <c r="D993" i="9"/>
  <c r="E993" i="9"/>
  <c r="A994" i="9"/>
  <c r="B994" i="9"/>
  <c r="C994" i="9"/>
  <c r="D994" i="9"/>
  <c r="E994" i="9"/>
  <c r="A995" i="9"/>
  <c r="B995" i="9"/>
  <c r="C995" i="9"/>
  <c r="D995" i="9"/>
  <c r="E995" i="9"/>
  <c r="A996" i="9"/>
  <c r="B996" i="9"/>
  <c r="C996" i="9"/>
  <c r="D996" i="9"/>
  <c r="E996" i="9"/>
  <c r="A997" i="9"/>
  <c r="B997" i="9"/>
  <c r="C997" i="9"/>
  <c r="D997" i="9"/>
  <c r="E997" i="9"/>
  <c r="A998" i="9"/>
  <c r="B998" i="9"/>
  <c r="C998" i="9"/>
  <c r="D998" i="9"/>
  <c r="E998" i="9"/>
  <c r="A999" i="9"/>
  <c r="B999" i="9"/>
  <c r="C999" i="9"/>
  <c r="D999" i="9"/>
  <c r="E999" i="9"/>
  <c r="A1000" i="9"/>
  <c r="B1000" i="9"/>
  <c r="C1000" i="9"/>
  <c r="D1000" i="9"/>
  <c r="E1000" i="9"/>
  <c r="A1001" i="9"/>
  <c r="B1001" i="9"/>
  <c r="C1001" i="9"/>
  <c r="D1001" i="9"/>
  <c r="E1001" i="9"/>
  <c r="E3" i="9" l="1"/>
  <c r="E2" i="9"/>
  <c r="D240" i="8"/>
  <c r="E241" i="8"/>
  <c r="E242" i="8"/>
  <c r="D243" i="8"/>
  <c r="D243" i="9" s="1"/>
  <c r="E244" i="8"/>
  <c r="E245" i="8"/>
  <c r="D246" i="8"/>
  <c r="E247" i="8"/>
  <c r="E248" i="8"/>
  <c r="D249" i="8"/>
  <c r="E250" i="8"/>
  <c r="E251" i="8"/>
  <c r="D252" i="8"/>
  <c r="E253" i="8"/>
  <c r="E254" i="8"/>
  <c r="D255" i="8"/>
  <c r="D255" i="9" s="1"/>
  <c r="E256" i="8"/>
  <c r="E257" i="8"/>
  <c r="D258" i="8"/>
  <c r="E259" i="8"/>
  <c r="E260" i="8"/>
  <c r="D261" i="8"/>
  <c r="D261" i="9" s="1"/>
  <c r="E262" i="8"/>
  <c r="E263" i="8"/>
  <c r="D264" i="8"/>
  <c r="E265" i="8"/>
  <c r="E266" i="8"/>
  <c r="D267" i="8"/>
  <c r="E268" i="8"/>
  <c r="E269" i="8"/>
  <c r="D270" i="8"/>
  <c r="E271" i="8"/>
  <c r="E272" i="8"/>
  <c r="D273" i="8"/>
  <c r="D273" i="9" s="1"/>
  <c r="E274" i="8"/>
  <c r="E275" i="8"/>
  <c r="D276" i="8"/>
  <c r="E277" i="8"/>
  <c r="E278" i="8"/>
  <c r="D279" i="8"/>
  <c r="D279" i="9" s="1"/>
  <c r="E280" i="8"/>
  <c r="E281" i="8"/>
  <c r="D282" i="8"/>
  <c r="E283" i="8"/>
  <c r="E284" i="8"/>
  <c r="D285" i="8"/>
  <c r="D285" i="9" s="1"/>
  <c r="E286" i="8"/>
  <c r="E287" i="8"/>
  <c r="D288" i="8"/>
  <c r="E289" i="8"/>
  <c r="E290" i="8"/>
  <c r="D291" i="8"/>
  <c r="D291" i="9" s="1"/>
  <c r="E292" i="8"/>
  <c r="E293" i="8"/>
  <c r="D294" i="8"/>
  <c r="E295" i="8"/>
  <c r="E296" i="8"/>
  <c r="D297" i="8"/>
  <c r="E298" i="8"/>
  <c r="E299" i="8"/>
  <c r="D300" i="8"/>
  <c r="E301" i="8"/>
  <c r="E302" i="8"/>
  <c r="D303" i="8"/>
  <c r="E304" i="8"/>
  <c r="E305" i="8"/>
  <c r="D306" i="8"/>
  <c r="E307" i="8"/>
  <c r="E308" i="8"/>
  <c r="D309" i="8"/>
  <c r="E310" i="8"/>
  <c r="E311" i="8"/>
  <c r="D312" i="8"/>
  <c r="D312" i="9" s="1"/>
  <c r="E313" i="8"/>
  <c r="E314" i="8"/>
  <c r="D315" i="8"/>
  <c r="E316" i="8"/>
  <c r="E317" i="8"/>
  <c r="D318" i="8"/>
  <c r="E319" i="8"/>
  <c r="E320" i="8"/>
  <c r="D321" i="8"/>
  <c r="E322" i="8"/>
  <c r="E323" i="8"/>
  <c r="D324" i="8"/>
  <c r="D324" i="9" s="1"/>
  <c r="E325" i="8"/>
  <c r="E326" i="8"/>
  <c r="D327" i="8"/>
  <c r="E328" i="8"/>
  <c r="E329" i="8"/>
  <c r="D330" i="8"/>
  <c r="E331" i="8"/>
  <c r="E332" i="8"/>
  <c r="D333" i="8"/>
  <c r="E334" i="8"/>
  <c r="E335" i="8"/>
  <c r="D336" i="8"/>
  <c r="E337" i="8"/>
  <c r="E338" i="8"/>
  <c r="D339" i="8"/>
  <c r="E340" i="8"/>
  <c r="E341" i="8"/>
  <c r="D342" i="8"/>
  <c r="E343" i="8"/>
  <c r="E344" i="8"/>
  <c r="D345" i="8"/>
  <c r="E346" i="8"/>
  <c r="E347" i="8"/>
  <c r="D348" i="8"/>
  <c r="D348" i="9" s="1"/>
  <c r="E349" i="8"/>
  <c r="E350" i="8"/>
  <c r="D351" i="8"/>
  <c r="E352" i="8"/>
  <c r="E353" i="8"/>
  <c r="D354" i="8"/>
  <c r="E355" i="8"/>
  <c r="E356" i="8"/>
  <c r="D357" i="8"/>
  <c r="E358" i="8"/>
  <c r="E359" i="8"/>
  <c r="D360" i="8"/>
  <c r="E361" i="8"/>
  <c r="E362" i="8"/>
  <c r="D363" i="8"/>
  <c r="E364" i="8"/>
  <c r="E365" i="8"/>
  <c r="D366" i="8"/>
  <c r="E367" i="8"/>
  <c r="E368" i="8"/>
  <c r="D369" i="8"/>
  <c r="E370" i="8"/>
  <c r="E371" i="8"/>
  <c r="D372" i="8"/>
  <c r="E373" i="8"/>
  <c r="E374" i="8"/>
  <c r="D375" i="8"/>
  <c r="E376" i="8"/>
  <c r="E377" i="8"/>
  <c r="D378" i="8"/>
  <c r="E379" i="8"/>
  <c r="E380" i="8"/>
  <c r="D381" i="8"/>
  <c r="E382" i="8"/>
  <c r="E383" i="8"/>
  <c r="D384" i="8"/>
  <c r="E385" i="8"/>
  <c r="E386" i="8"/>
  <c r="D387" i="8"/>
  <c r="E388" i="8"/>
  <c r="E389" i="8"/>
  <c r="D390" i="8"/>
  <c r="E391" i="8"/>
  <c r="E392" i="8"/>
  <c r="D393" i="8"/>
  <c r="E394" i="8"/>
  <c r="E395" i="8"/>
  <c r="D396" i="8"/>
  <c r="E397" i="8"/>
  <c r="E398" i="8"/>
  <c r="D399" i="8"/>
  <c r="D399" i="9" s="1"/>
  <c r="E400" i="8"/>
  <c r="E401" i="8"/>
  <c r="D402" i="8"/>
  <c r="E403" i="8"/>
  <c r="E404" i="8"/>
  <c r="D405" i="8"/>
  <c r="E406" i="8"/>
  <c r="E407" i="8"/>
  <c r="D408" i="8"/>
  <c r="E409" i="8"/>
  <c r="E410" i="8"/>
  <c r="D411" i="8"/>
  <c r="D411" i="9" s="1"/>
  <c r="E412" i="8"/>
  <c r="E413" i="8"/>
  <c r="D414" i="8"/>
  <c r="E415" i="8"/>
  <c r="E416" i="8"/>
  <c r="D417" i="8"/>
  <c r="E418" i="8"/>
  <c r="E419" i="8"/>
  <c r="D420" i="8"/>
  <c r="E421" i="8"/>
  <c r="E422" i="8"/>
  <c r="D423" i="8"/>
  <c r="E424" i="8"/>
  <c r="E425" i="8"/>
  <c r="D426" i="8"/>
  <c r="E427" i="8"/>
  <c r="E428" i="8"/>
  <c r="D429" i="8"/>
  <c r="E430" i="8"/>
  <c r="E431" i="8"/>
  <c r="D432" i="8"/>
  <c r="E433" i="8"/>
  <c r="E434" i="8"/>
  <c r="D435" i="8"/>
  <c r="E436" i="8"/>
  <c r="E437" i="8"/>
  <c r="D438" i="8"/>
  <c r="E439" i="8"/>
  <c r="E440" i="8"/>
  <c r="D441" i="8"/>
  <c r="E442" i="8"/>
  <c r="E443" i="8"/>
  <c r="D444" i="8"/>
  <c r="E445" i="8"/>
  <c r="E446" i="8"/>
  <c r="D447" i="8"/>
  <c r="E448" i="8"/>
  <c r="E449" i="8"/>
  <c r="D450" i="8"/>
  <c r="D450" i="9" s="1"/>
  <c r="E451" i="8"/>
  <c r="E452" i="8"/>
  <c r="D453" i="8"/>
  <c r="E454" i="8"/>
  <c r="E455" i="8"/>
  <c r="D456" i="8"/>
  <c r="E457" i="8"/>
  <c r="E458" i="8"/>
  <c r="D459" i="8"/>
  <c r="E460" i="8"/>
  <c r="E461" i="8"/>
  <c r="D462" i="8"/>
  <c r="E463" i="8"/>
  <c r="E464" i="8"/>
  <c r="D465" i="8"/>
  <c r="E466" i="8"/>
  <c r="E467" i="8"/>
  <c r="D468" i="8"/>
  <c r="E469" i="8"/>
  <c r="E470" i="8"/>
  <c r="D471" i="8"/>
  <c r="E472" i="8"/>
  <c r="E473" i="8"/>
  <c r="D474" i="8"/>
  <c r="E475" i="8"/>
  <c r="E476" i="8"/>
  <c r="D477" i="8"/>
  <c r="E478" i="8"/>
  <c r="E479" i="8"/>
  <c r="D480" i="8"/>
  <c r="E481" i="8"/>
  <c r="E482" i="8"/>
  <c r="D483" i="8"/>
  <c r="E484" i="8"/>
  <c r="E485" i="8"/>
  <c r="D486" i="8"/>
  <c r="E487" i="8"/>
  <c r="E488" i="8"/>
  <c r="D489" i="8"/>
  <c r="E490" i="8"/>
  <c r="E491" i="8"/>
  <c r="D492" i="8"/>
  <c r="E493" i="8"/>
  <c r="E494" i="8"/>
  <c r="D495" i="8"/>
  <c r="E496" i="8"/>
  <c r="E497" i="8"/>
  <c r="D498" i="8"/>
  <c r="E499" i="8"/>
  <c r="E500" i="8"/>
  <c r="D501" i="8"/>
  <c r="D501" i="9" s="1"/>
  <c r="E502" i="8"/>
  <c r="E503" i="8"/>
  <c r="D504" i="8"/>
  <c r="E505" i="8"/>
  <c r="E506" i="8"/>
  <c r="D507" i="8"/>
  <c r="D507" i="9" s="1"/>
  <c r="E508" i="8"/>
  <c r="E509" i="8"/>
  <c r="D510" i="8"/>
  <c r="E511" i="8"/>
  <c r="E512" i="8"/>
  <c r="D513" i="8"/>
  <c r="E514" i="8"/>
  <c r="E515" i="8"/>
  <c r="D516" i="8"/>
  <c r="E517" i="8"/>
  <c r="E518" i="8"/>
  <c r="D519" i="8"/>
  <c r="E520" i="8"/>
  <c r="E521" i="8"/>
  <c r="D522" i="8"/>
  <c r="E523" i="8"/>
  <c r="E524" i="8"/>
  <c r="D525" i="8"/>
  <c r="D525" i="9" s="1"/>
  <c r="E526" i="8"/>
  <c r="E527" i="8"/>
  <c r="D528" i="8"/>
  <c r="E529" i="8"/>
  <c r="E530" i="8"/>
  <c r="D531" i="8"/>
  <c r="E532" i="8"/>
  <c r="E533" i="8"/>
  <c r="D534" i="8"/>
  <c r="E535" i="8"/>
  <c r="E536" i="8"/>
  <c r="D537" i="8"/>
  <c r="D537" i="9" s="1"/>
  <c r="E538" i="8"/>
  <c r="E539" i="8"/>
  <c r="D540" i="8"/>
  <c r="E541" i="8"/>
  <c r="E542" i="8"/>
  <c r="D543" i="8"/>
  <c r="E544" i="8"/>
  <c r="E545" i="8"/>
  <c r="D546" i="8"/>
  <c r="E547" i="8"/>
  <c r="E548" i="8"/>
  <c r="D549" i="8"/>
  <c r="E550" i="8"/>
  <c r="E551" i="8"/>
  <c r="D552" i="8"/>
  <c r="E553" i="8"/>
  <c r="E554" i="8"/>
  <c r="D555" i="8"/>
  <c r="E556" i="8"/>
  <c r="E557" i="8"/>
  <c r="D558" i="8"/>
  <c r="E559" i="8"/>
  <c r="E560" i="8"/>
  <c r="D561" i="8"/>
  <c r="E562" i="8"/>
  <c r="E563" i="8"/>
  <c r="D564" i="8"/>
  <c r="E565" i="8"/>
  <c r="E566" i="8"/>
  <c r="D567" i="8"/>
  <c r="E568" i="8"/>
  <c r="E569" i="8"/>
  <c r="D570" i="8"/>
  <c r="E571" i="8"/>
  <c r="E572" i="8"/>
  <c r="D573" i="8"/>
  <c r="E574" i="8"/>
  <c r="E575" i="8"/>
  <c r="D576" i="8"/>
  <c r="E577" i="8"/>
  <c r="E578" i="8"/>
  <c r="D579" i="8"/>
  <c r="E580" i="8"/>
  <c r="E581" i="8"/>
  <c r="D582" i="8"/>
  <c r="E583" i="8"/>
  <c r="E584" i="8"/>
  <c r="D585" i="8"/>
  <c r="E586" i="8"/>
  <c r="E587" i="8"/>
  <c r="D588" i="8"/>
  <c r="D588" i="9" s="1"/>
  <c r="E589" i="8"/>
  <c r="E590" i="8"/>
  <c r="D591" i="8"/>
  <c r="E592" i="8"/>
  <c r="E593" i="8"/>
  <c r="D594" i="8"/>
  <c r="D594" i="9" s="1"/>
  <c r="E595" i="8"/>
  <c r="E596" i="8"/>
  <c r="D597" i="8"/>
  <c r="E598" i="8"/>
  <c r="E599" i="8"/>
  <c r="D600" i="8"/>
  <c r="E601" i="8"/>
  <c r="E602" i="8"/>
  <c r="D603" i="8"/>
  <c r="E604" i="8"/>
  <c r="E605" i="8"/>
  <c r="D606" i="8"/>
  <c r="E607" i="8"/>
  <c r="E608" i="8"/>
  <c r="D609" i="8"/>
  <c r="E610" i="8"/>
  <c r="E611" i="8"/>
  <c r="D612" i="8"/>
  <c r="D612" i="9" s="1"/>
  <c r="E613" i="8"/>
  <c r="E614" i="8"/>
  <c r="D615" i="8"/>
  <c r="E616" i="8"/>
  <c r="E617" i="8"/>
  <c r="D633" i="9"/>
  <c r="L32" i="4"/>
  <c r="L31" i="4"/>
  <c r="J22" i="4" s="1"/>
  <c r="N31" i="4"/>
  <c r="O31" i="4" s="1"/>
  <c r="B42" i="4"/>
  <c r="O28" i="4"/>
  <c r="O22" i="4"/>
  <c r="O23" i="4"/>
  <c r="O24" i="4"/>
  <c r="O25" i="4"/>
  <c r="O26" i="4"/>
  <c r="O27" i="4"/>
  <c r="O21" i="4"/>
  <c r="N32" i="4"/>
  <c r="O32" i="4" s="1"/>
  <c r="P32" i="4" s="1"/>
  <c r="Q32" i="4" s="1"/>
  <c r="N22" i="4"/>
  <c r="N23" i="4"/>
  <c r="N24" i="4"/>
  <c r="N25" i="4"/>
  <c r="N26" i="4"/>
  <c r="N27" i="4"/>
  <c r="N21" i="4"/>
  <c r="E609" i="8" l="1"/>
  <c r="D609" i="9"/>
  <c r="E597" i="8"/>
  <c r="D597" i="9"/>
  <c r="E585" i="8"/>
  <c r="D585" i="9"/>
  <c r="E573" i="8"/>
  <c r="D573" i="9"/>
  <c r="E561" i="8"/>
  <c r="D561" i="9"/>
  <c r="E549" i="8"/>
  <c r="D549" i="9"/>
  <c r="E513" i="8"/>
  <c r="D513" i="9"/>
  <c r="E489" i="8"/>
  <c r="D489" i="9"/>
  <c r="E477" i="8"/>
  <c r="D477" i="9"/>
  <c r="E465" i="8"/>
  <c r="D465" i="9"/>
  <c r="E453" i="8"/>
  <c r="D453" i="9"/>
  <c r="E441" i="8"/>
  <c r="D441" i="9"/>
  <c r="E429" i="8"/>
  <c r="D429" i="9"/>
  <c r="E417" i="8"/>
  <c r="D417" i="9"/>
  <c r="E405" i="8"/>
  <c r="D405" i="9"/>
  <c r="E393" i="8"/>
  <c r="D393" i="9"/>
  <c r="E381" i="8"/>
  <c r="D381" i="9"/>
  <c r="E369" i="8"/>
  <c r="D369" i="9"/>
  <c r="E357" i="8"/>
  <c r="D357" i="9"/>
  <c r="E345" i="8"/>
  <c r="D345" i="9"/>
  <c r="E333" i="8"/>
  <c r="D333" i="9"/>
  <c r="E321" i="8"/>
  <c r="D321" i="9"/>
  <c r="E309" i="8"/>
  <c r="D309" i="9"/>
  <c r="E297" i="8"/>
  <c r="D297" i="9"/>
  <c r="E249" i="8"/>
  <c r="D249" i="9"/>
  <c r="E600" i="8"/>
  <c r="D600" i="9"/>
  <c r="E576" i="8"/>
  <c r="D576" i="9"/>
  <c r="E564" i="8"/>
  <c r="D564" i="9"/>
  <c r="E552" i="8"/>
  <c r="D552" i="9"/>
  <c r="E540" i="8"/>
  <c r="D540" i="9"/>
  <c r="E528" i="8"/>
  <c r="D528" i="9"/>
  <c r="E516" i="8"/>
  <c r="D516" i="9"/>
  <c r="E504" i="8"/>
  <c r="D504" i="9"/>
  <c r="E492" i="8"/>
  <c r="D492" i="9"/>
  <c r="E480" i="8"/>
  <c r="D480" i="9"/>
  <c r="E468" i="8"/>
  <c r="D468" i="9"/>
  <c r="E456" i="8"/>
  <c r="D456" i="9"/>
  <c r="E444" i="8"/>
  <c r="D444" i="9"/>
  <c r="E432" i="8"/>
  <c r="D432" i="9"/>
  <c r="E420" i="8"/>
  <c r="D420" i="9"/>
  <c r="E408" i="8"/>
  <c r="D408" i="9"/>
  <c r="E396" i="8"/>
  <c r="D396" i="9"/>
  <c r="E384" i="8"/>
  <c r="D384" i="9"/>
  <c r="E372" i="8"/>
  <c r="D372" i="9"/>
  <c r="E360" i="8"/>
  <c r="D360" i="9"/>
  <c r="E336" i="8"/>
  <c r="D336" i="9"/>
  <c r="E300" i="8"/>
  <c r="D300" i="9"/>
  <c r="E288" i="8"/>
  <c r="D288" i="9"/>
  <c r="E276" i="8"/>
  <c r="D276" i="9"/>
  <c r="E264" i="8"/>
  <c r="D264" i="9"/>
  <c r="E252" i="8"/>
  <c r="D252" i="9"/>
  <c r="E240" i="8"/>
  <c r="D240" i="9"/>
  <c r="E615" i="8"/>
  <c r="D615" i="9"/>
  <c r="E603" i="8"/>
  <c r="D603" i="9"/>
  <c r="E591" i="8"/>
  <c r="D591" i="9"/>
  <c r="E579" i="8"/>
  <c r="D579" i="9"/>
  <c r="E567" i="8"/>
  <c r="D567" i="9"/>
  <c r="E555" i="8"/>
  <c r="D555" i="9"/>
  <c r="E543" i="8"/>
  <c r="D543" i="9"/>
  <c r="E531" i="8"/>
  <c r="D531" i="9"/>
  <c r="E519" i="8"/>
  <c r="D519" i="9"/>
  <c r="E495" i="8"/>
  <c r="D495" i="9"/>
  <c r="E483" i="8"/>
  <c r="D483" i="9"/>
  <c r="E471" i="8"/>
  <c r="D471" i="9"/>
  <c r="E459" i="8"/>
  <c r="D459" i="9"/>
  <c r="E447" i="8"/>
  <c r="D447" i="9"/>
  <c r="E435" i="8"/>
  <c r="D435" i="9"/>
  <c r="E423" i="8"/>
  <c r="D423" i="9"/>
  <c r="E387" i="8"/>
  <c r="D387" i="9"/>
  <c r="E375" i="8"/>
  <c r="D375" i="9"/>
  <c r="E363" i="8"/>
  <c r="D363" i="9"/>
  <c r="E351" i="8"/>
  <c r="D351" i="9"/>
  <c r="E339" i="8"/>
  <c r="D339" i="9"/>
  <c r="E327" i="8"/>
  <c r="D327" i="9"/>
  <c r="E315" i="8"/>
  <c r="D315" i="9"/>
  <c r="E303" i="8"/>
  <c r="D303" i="9"/>
  <c r="E267" i="8"/>
  <c r="D267" i="9"/>
  <c r="E606" i="8"/>
  <c r="D606" i="9"/>
  <c r="E582" i="8"/>
  <c r="D582" i="9"/>
  <c r="E570" i="8"/>
  <c r="D570" i="9"/>
  <c r="E558" i="8"/>
  <c r="D558" i="9"/>
  <c r="E546" i="8"/>
  <c r="D546" i="9"/>
  <c r="E534" i="8"/>
  <c r="D534" i="9"/>
  <c r="E522" i="8"/>
  <c r="D522" i="9"/>
  <c r="E510" i="8"/>
  <c r="D510" i="9"/>
  <c r="E498" i="8"/>
  <c r="D498" i="9"/>
  <c r="E486" i="8"/>
  <c r="D486" i="9"/>
  <c r="E474" i="8"/>
  <c r="D474" i="9"/>
  <c r="E462" i="8"/>
  <c r="D462" i="9"/>
  <c r="E438" i="8"/>
  <c r="D438" i="9"/>
  <c r="E426" i="8"/>
  <c r="D426" i="9"/>
  <c r="E414" i="8"/>
  <c r="D414" i="9"/>
  <c r="E402" i="8"/>
  <c r="D402" i="9"/>
  <c r="E390" i="8"/>
  <c r="D390" i="9"/>
  <c r="E378" i="8"/>
  <c r="D378" i="9"/>
  <c r="E366" i="8"/>
  <c r="D366" i="9"/>
  <c r="E354" i="8"/>
  <c r="D354" i="9"/>
  <c r="E342" i="8"/>
  <c r="D342" i="9"/>
  <c r="E330" i="8"/>
  <c r="D330" i="9"/>
  <c r="E318" i="8"/>
  <c r="D318" i="9"/>
  <c r="E306" i="8"/>
  <c r="D306" i="9"/>
  <c r="E294" i="8"/>
  <c r="D294" i="9"/>
  <c r="E282" i="8"/>
  <c r="D282" i="9"/>
  <c r="E270" i="8"/>
  <c r="D270" i="9"/>
  <c r="E258" i="8"/>
  <c r="D258" i="9"/>
  <c r="E246" i="8"/>
  <c r="D246" i="9"/>
  <c r="D645" i="9"/>
  <c r="D621" i="9"/>
  <c r="D660" i="9"/>
  <c r="D636" i="9"/>
  <c r="D651" i="9"/>
  <c r="D627" i="9"/>
  <c r="D666" i="9"/>
  <c r="D642" i="9"/>
  <c r="D618" i="9"/>
  <c r="D657" i="9"/>
  <c r="D648" i="9"/>
  <c r="D624" i="9"/>
  <c r="D663" i="9"/>
  <c r="D639" i="9"/>
  <c r="D669" i="9"/>
  <c r="D672" i="9"/>
  <c r="D654" i="9"/>
  <c r="D630" i="9"/>
  <c r="J30" i="4"/>
  <c r="E348" i="8"/>
  <c r="E255" i="8"/>
  <c r="E525" i="8"/>
  <c r="E285" i="8"/>
  <c r="E279" i="8"/>
  <c r="E594" i="8"/>
  <c r="E399" i="8"/>
  <c r="E291" i="8"/>
  <c r="E501" i="8"/>
  <c r="E273" i="8"/>
  <c r="E612" i="8"/>
  <c r="E312" i="8"/>
  <c r="E450" i="8"/>
  <c r="E588" i="8"/>
  <c r="E537" i="8"/>
  <c r="E507" i="8"/>
  <c r="E243" i="8"/>
  <c r="E324" i="8"/>
  <c r="E411" i="8"/>
  <c r="E261" i="8"/>
  <c r="J25" i="4"/>
  <c r="J23" i="4"/>
  <c r="J26" i="4"/>
  <c r="J37" i="4"/>
  <c r="J36" i="4"/>
  <c r="J27" i="4"/>
  <c r="J33" i="4"/>
  <c r="J21" i="4"/>
  <c r="J32" i="4"/>
  <c r="J24" i="4"/>
  <c r="J35" i="4"/>
  <c r="J34" i="4"/>
  <c r="J39" i="4"/>
  <c r="J31" i="4"/>
  <c r="J29" i="4"/>
  <c r="J28" i="4"/>
  <c r="J38" i="4"/>
  <c r="B2" i="9"/>
  <c r="C2" i="9"/>
  <c r="B3" i="9"/>
  <c r="C3" i="9"/>
  <c r="D3" i="9"/>
  <c r="B1" i="9"/>
  <c r="C1" i="9"/>
  <c r="D1" i="9"/>
  <c r="A1" i="3"/>
  <c r="D237" i="8"/>
  <c r="D237" i="9" s="1"/>
  <c r="D234" i="8"/>
  <c r="D234" i="9" s="1"/>
  <c r="D231" i="8"/>
  <c r="D231" i="9" s="1"/>
  <c r="D228" i="8"/>
  <c r="D228" i="9" s="1"/>
  <c r="D225" i="8"/>
  <c r="D225" i="9" s="1"/>
  <c r="D222" i="8"/>
  <c r="D222" i="9" s="1"/>
  <c r="D219" i="8"/>
  <c r="D219" i="9" s="1"/>
  <c r="D216" i="8"/>
  <c r="D216" i="9" s="1"/>
  <c r="D213" i="8"/>
  <c r="D213" i="9" s="1"/>
  <c r="D210" i="8"/>
  <c r="D210" i="9" s="1"/>
  <c r="D207" i="8"/>
  <c r="D207" i="9" s="1"/>
  <c r="D204" i="8"/>
  <c r="D204" i="9" s="1"/>
  <c r="D201" i="8"/>
  <c r="D201" i="9" s="1"/>
  <c r="D198" i="8"/>
  <c r="D198" i="9" s="1"/>
  <c r="D195" i="8"/>
  <c r="D195" i="9" s="1"/>
  <c r="D192" i="8"/>
  <c r="D192" i="9" s="1"/>
  <c r="D189" i="8"/>
  <c r="D189" i="9" s="1"/>
  <c r="D186" i="8"/>
  <c r="D186" i="9" s="1"/>
  <c r="D183" i="8"/>
  <c r="D183" i="9" s="1"/>
  <c r="D180" i="8"/>
  <c r="D180" i="9" s="1"/>
  <c r="D177" i="8"/>
  <c r="D177" i="9" s="1"/>
  <c r="D135" i="8"/>
  <c r="D135" i="9" s="1"/>
  <c r="D138" i="8"/>
  <c r="D138" i="9" s="1"/>
  <c r="D141" i="8"/>
  <c r="D141" i="9" s="1"/>
  <c r="D142" i="8"/>
  <c r="D142" i="9" s="1"/>
  <c r="D145" i="8"/>
  <c r="D145" i="9" s="1"/>
  <c r="D148" i="8"/>
  <c r="D148" i="9" s="1"/>
  <c r="D149" i="8"/>
  <c r="D149" i="9" s="1"/>
  <c r="D152" i="8"/>
  <c r="D152" i="9" s="1"/>
  <c r="D155" i="8"/>
  <c r="D155" i="9" s="1"/>
  <c r="D156" i="8"/>
  <c r="D156" i="9" s="1"/>
  <c r="D159" i="8"/>
  <c r="D159" i="9" s="1"/>
  <c r="D162" i="8"/>
  <c r="D162" i="9" s="1"/>
  <c r="D163" i="8"/>
  <c r="D163" i="9" s="1"/>
  <c r="D166" i="8"/>
  <c r="D166" i="9" s="1"/>
  <c r="D169" i="8"/>
  <c r="D169" i="9" s="1"/>
  <c r="D170" i="8"/>
  <c r="D170" i="9" s="1"/>
  <c r="D173" i="8"/>
  <c r="D173" i="9" s="1"/>
  <c r="D176" i="8"/>
  <c r="D176" i="9" s="1"/>
  <c r="D134" i="8"/>
  <c r="D134" i="9" s="1"/>
  <c r="E137" i="8"/>
  <c r="E143" i="8"/>
  <c r="E153" i="8"/>
  <c r="E157" i="8"/>
  <c r="E171" i="8"/>
  <c r="D5" i="8"/>
  <c r="D5" i="9" s="1"/>
  <c r="D8" i="8"/>
  <c r="D8" i="9" s="1"/>
  <c r="D11" i="8"/>
  <c r="D11" i="9" s="1"/>
  <c r="D14" i="8"/>
  <c r="D14" i="9" s="1"/>
  <c r="D17" i="8"/>
  <c r="D17" i="9" s="1"/>
  <c r="D20" i="8"/>
  <c r="D20" i="9" s="1"/>
  <c r="D23" i="8"/>
  <c r="D23" i="9" s="1"/>
  <c r="D26" i="8"/>
  <c r="D26" i="9" s="1"/>
  <c r="D29" i="8"/>
  <c r="D29" i="9" s="1"/>
  <c r="D32" i="8"/>
  <c r="D32" i="9" s="1"/>
  <c r="D35" i="8"/>
  <c r="D35" i="9" s="1"/>
  <c r="D38" i="8"/>
  <c r="D38" i="9" s="1"/>
  <c r="D41" i="8"/>
  <c r="D41" i="9" s="1"/>
  <c r="D44" i="8"/>
  <c r="D44" i="9" s="1"/>
  <c r="D47" i="8"/>
  <c r="D47" i="9" s="1"/>
  <c r="D50" i="8"/>
  <c r="D50" i="9" s="1"/>
  <c r="D53" i="8"/>
  <c r="D53" i="9" s="1"/>
  <c r="D56" i="8"/>
  <c r="D56" i="9" s="1"/>
  <c r="D59" i="8"/>
  <c r="D59" i="9" s="1"/>
  <c r="D62" i="8"/>
  <c r="D62" i="9" s="1"/>
  <c r="D65" i="8"/>
  <c r="D65" i="9" s="1"/>
  <c r="D68" i="8"/>
  <c r="D68" i="9" s="1"/>
  <c r="D71" i="8"/>
  <c r="D71" i="9" s="1"/>
  <c r="D74" i="8"/>
  <c r="D74" i="9" s="1"/>
  <c r="D77" i="8"/>
  <c r="D77" i="9" s="1"/>
  <c r="D80" i="8"/>
  <c r="D80" i="9" s="1"/>
  <c r="D83" i="8"/>
  <c r="D83" i="9" s="1"/>
  <c r="D86" i="8"/>
  <c r="D86" i="9" s="1"/>
  <c r="D89" i="8"/>
  <c r="D89" i="9" s="1"/>
  <c r="D92" i="8"/>
  <c r="D92" i="9" s="1"/>
  <c r="D95" i="8"/>
  <c r="D95" i="9" s="1"/>
  <c r="D98" i="8"/>
  <c r="D98" i="9" s="1"/>
  <c r="D101" i="8"/>
  <c r="D101" i="9" s="1"/>
  <c r="D104" i="8"/>
  <c r="D104" i="9" s="1"/>
  <c r="D107" i="8"/>
  <c r="D107" i="9" s="1"/>
  <c r="D110" i="8"/>
  <c r="D110" i="9" s="1"/>
  <c r="D113" i="8"/>
  <c r="D113" i="9" s="1"/>
  <c r="D116" i="8"/>
  <c r="D116" i="9" s="1"/>
  <c r="D119" i="8"/>
  <c r="D119" i="9" s="1"/>
  <c r="D122" i="8"/>
  <c r="D122" i="9" s="1"/>
  <c r="D125" i="8"/>
  <c r="D125" i="9" s="1"/>
  <c r="D128" i="8"/>
  <c r="D128" i="9" s="1"/>
  <c r="D131" i="8"/>
  <c r="D131" i="9" s="1"/>
  <c r="E4" i="8"/>
  <c r="E6" i="8"/>
  <c r="E7" i="8"/>
  <c r="E9" i="8"/>
  <c r="E10" i="8"/>
  <c r="E12" i="8"/>
  <c r="E13" i="8"/>
  <c r="E15" i="8"/>
  <c r="E16" i="8"/>
  <c r="E18" i="8"/>
  <c r="E19" i="8"/>
  <c r="E21" i="8"/>
  <c r="E22" i="8"/>
  <c r="E24" i="8"/>
  <c r="E25" i="8"/>
  <c r="E27" i="8"/>
  <c r="E28" i="8"/>
  <c r="E30" i="8"/>
  <c r="E31" i="8"/>
  <c r="E33" i="8"/>
  <c r="E34" i="8"/>
  <c r="E36" i="8"/>
  <c r="E37" i="8"/>
  <c r="E39" i="8"/>
  <c r="E40" i="8"/>
  <c r="E42" i="8"/>
  <c r="E43" i="8"/>
  <c r="E45" i="8"/>
  <c r="E46" i="8"/>
  <c r="E48" i="8"/>
  <c r="E49" i="8"/>
  <c r="E51" i="8"/>
  <c r="E52" i="8"/>
  <c r="E54" i="8"/>
  <c r="E55" i="8"/>
  <c r="E57" i="8"/>
  <c r="E58" i="8"/>
  <c r="E60" i="8"/>
  <c r="E61" i="8"/>
  <c r="E63" i="8"/>
  <c r="E64" i="8"/>
  <c r="E66" i="8"/>
  <c r="E67" i="8"/>
  <c r="E69" i="8"/>
  <c r="E70" i="8"/>
  <c r="E72" i="8"/>
  <c r="E73" i="8"/>
  <c r="E75" i="8"/>
  <c r="E76" i="8"/>
  <c r="E78" i="8"/>
  <c r="E79" i="8"/>
  <c r="E81" i="8"/>
  <c r="E82" i="8"/>
  <c r="E84" i="8"/>
  <c r="E85" i="8"/>
  <c r="E87" i="8"/>
  <c r="E88" i="8"/>
  <c r="E90" i="8"/>
  <c r="E91" i="8"/>
  <c r="E93" i="8"/>
  <c r="E94" i="8"/>
  <c r="E96" i="8"/>
  <c r="E97" i="8"/>
  <c r="E99" i="8"/>
  <c r="E100" i="8"/>
  <c r="E102" i="8"/>
  <c r="E103" i="8"/>
  <c r="E105" i="8"/>
  <c r="E106" i="8"/>
  <c r="E108" i="8"/>
  <c r="E109" i="8"/>
  <c r="E111" i="8"/>
  <c r="E112" i="8"/>
  <c r="E114" i="8"/>
  <c r="E115" i="8"/>
  <c r="E117" i="8"/>
  <c r="E118" i="8"/>
  <c r="E120" i="8"/>
  <c r="E121" i="8"/>
  <c r="E123" i="8"/>
  <c r="E124" i="8"/>
  <c r="E126" i="8"/>
  <c r="E127" i="8"/>
  <c r="E129" i="8"/>
  <c r="E130" i="8"/>
  <c r="E132" i="8"/>
  <c r="E133" i="8"/>
  <c r="E136" i="8"/>
  <c r="E139" i="8"/>
  <c r="E140" i="8"/>
  <c r="E144" i="8"/>
  <c r="E146" i="8"/>
  <c r="E147" i="8"/>
  <c r="E150" i="8"/>
  <c r="E151" i="8"/>
  <c r="E154" i="8"/>
  <c r="E158" i="8"/>
  <c r="E160" i="8"/>
  <c r="E161" i="8"/>
  <c r="E164" i="8"/>
  <c r="E165" i="8"/>
  <c r="E167" i="8"/>
  <c r="E168" i="8"/>
  <c r="E172" i="8"/>
  <c r="E174" i="8"/>
  <c r="E175" i="8"/>
  <c r="E178" i="8"/>
  <c r="E179" i="8"/>
  <c r="E181" i="8"/>
  <c r="E182" i="8"/>
  <c r="E184" i="8"/>
  <c r="E185" i="8"/>
  <c r="E187" i="8"/>
  <c r="E188" i="8"/>
  <c r="E190" i="8"/>
  <c r="E191" i="8"/>
  <c r="E193" i="8"/>
  <c r="E194" i="8"/>
  <c r="E196" i="8"/>
  <c r="E197" i="8"/>
  <c r="E199" i="8"/>
  <c r="E200" i="8"/>
  <c r="E202" i="8"/>
  <c r="E203" i="8"/>
  <c r="E205" i="8"/>
  <c r="E206" i="8"/>
  <c r="E208" i="8"/>
  <c r="E209" i="8"/>
  <c r="E211" i="8"/>
  <c r="E212" i="8"/>
  <c r="E214" i="8"/>
  <c r="E215" i="8"/>
  <c r="E217" i="8"/>
  <c r="E218" i="8"/>
  <c r="E220" i="8"/>
  <c r="E221" i="8"/>
  <c r="E223" i="8"/>
  <c r="E224" i="8"/>
  <c r="E226" i="8"/>
  <c r="E227" i="8"/>
  <c r="E229" i="8"/>
  <c r="E230" i="8"/>
  <c r="E232" i="8"/>
  <c r="E233" i="8"/>
  <c r="E235" i="8"/>
  <c r="E236" i="8"/>
  <c r="E238" i="8"/>
  <c r="E239" i="8"/>
  <c r="E3" i="8"/>
  <c r="D2" i="8"/>
  <c r="E2" i="8" s="1"/>
  <c r="A1" i="8"/>
  <c r="A387" i="8" s="1"/>
  <c r="A387" i="9" s="1"/>
  <c r="E53" i="8" l="1"/>
  <c r="E5" i="8"/>
  <c r="E213" i="8"/>
  <c r="E77" i="8"/>
  <c r="E92" i="8"/>
  <c r="E195" i="8"/>
  <c r="E17" i="8"/>
  <c r="A17" i="8" s="1"/>
  <c r="A17" i="9" s="1"/>
  <c r="E116" i="8"/>
  <c r="E169" i="8"/>
  <c r="E180" i="8"/>
  <c r="E204" i="8"/>
  <c r="E228" i="8"/>
  <c r="E98" i="8"/>
  <c r="E74" i="8"/>
  <c r="E59" i="8"/>
  <c r="E11" i="8"/>
  <c r="A11" i="8" s="1"/>
  <c r="A11" i="9" s="1"/>
  <c r="E134" i="8"/>
  <c r="E166" i="8"/>
  <c r="E148" i="8"/>
  <c r="E183" i="8"/>
  <c r="E207" i="8"/>
  <c r="E231" i="8"/>
  <c r="E119" i="8"/>
  <c r="A119" i="8" s="1"/>
  <c r="A119" i="9" s="1"/>
  <c r="E95" i="8"/>
  <c r="A95" i="8" s="1"/>
  <c r="A95" i="9" s="1"/>
  <c r="E71" i="8"/>
  <c r="E56" i="8"/>
  <c r="E32" i="8"/>
  <c r="A32" i="8" s="1"/>
  <c r="A32" i="9" s="1"/>
  <c r="E8" i="8"/>
  <c r="A8" i="8" s="1"/>
  <c r="A8" i="9" s="1"/>
  <c r="E145" i="8"/>
  <c r="E131" i="8"/>
  <c r="E162" i="8"/>
  <c r="E142" i="8"/>
  <c r="A142" i="8" s="1"/>
  <c r="A142" i="9" s="1"/>
  <c r="E189" i="8"/>
  <c r="E237" i="8"/>
  <c r="E113" i="8"/>
  <c r="E89" i="8"/>
  <c r="E65" i="8"/>
  <c r="A65" i="8" s="1"/>
  <c r="A65" i="9" s="1"/>
  <c r="E50" i="8"/>
  <c r="E26" i="8"/>
  <c r="A26" i="8" s="1"/>
  <c r="A26" i="9" s="1"/>
  <c r="E86" i="8"/>
  <c r="A86" i="8" s="1"/>
  <c r="A86" i="9" s="1"/>
  <c r="E47" i="8"/>
  <c r="E156" i="8"/>
  <c r="A156" i="8" s="1"/>
  <c r="A156" i="9" s="1"/>
  <c r="E219" i="8"/>
  <c r="E107" i="8"/>
  <c r="E170" i="8"/>
  <c r="E152" i="8"/>
  <c r="A152" i="8" s="1"/>
  <c r="A152" i="9" s="1"/>
  <c r="E177" i="8"/>
  <c r="A177" i="8" s="1"/>
  <c r="A177" i="9" s="1"/>
  <c r="E201" i="8"/>
  <c r="E225" i="8"/>
  <c r="A558" i="8"/>
  <c r="A558" i="9" s="1"/>
  <c r="A513" i="8"/>
  <c r="A513" i="9" s="1"/>
  <c r="A657" i="8"/>
  <c r="A657" i="9" s="1"/>
  <c r="A276" i="8"/>
  <c r="A276" i="9" s="1"/>
  <c r="A309" i="8"/>
  <c r="A309" i="9" s="1"/>
  <c r="A378" i="8"/>
  <c r="A378" i="9" s="1"/>
  <c r="A414" i="8"/>
  <c r="A414" i="9" s="1"/>
  <c r="A423" i="8"/>
  <c r="A423" i="9" s="1"/>
  <c r="A504" i="8"/>
  <c r="A504" i="9" s="1"/>
  <c r="A522" i="8"/>
  <c r="A522" i="9" s="1"/>
  <c r="A609" i="8"/>
  <c r="A609" i="9" s="1"/>
  <c r="A675" i="9"/>
  <c r="A363" i="8"/>
  <c r="A363" i="9" s="1"/>
  <c r="A390" i="8"/>
  <c r="A390" i="9" s="1"/>
  <c r="A489" i="8"/>
  <c r="A489" i="9" s="1"/>
  <c r="A585" i="8"/>
  <c r="A585" i="9" s="1"/>
  <c r="A678" i="9"/>
  <c r="A255" i="8"/>
  <c r="A255" i="9" s="1"/>
  <c r="A264" i="8"/>
  <c r="A264" i="9" s="1"/>
  <c r="A294" i="8"/>
  <c r="A294" i="9" s="1"/>
  <c r="A327" i="8"/>
  <c r="A327" i="9" s="1"/>
  <c r="A336" i="8"/>
  <c r="A336" i="9" s="1"/>
  <c r="A345" i="8"/>
  <c r="A345" i="9" s="1"/>
  <c r="A540" i="8"/>
  <c r="A540" i="9" s="1"/>
  <c r="A636" i="8"/>
  <c r="A636" i="9" s="1"/>
  <c r="A666" i="8"/>
  <c r="A666" i="9" s="1"/>
  <c r="A399" i="8"/>
  <c r="A399" i="9" s="1"/>
  <c r="A453" i="8"/>
  <c r="A453" i="9" s="1"/>
  <c r="A576" i="8"/>
  <c r="A576" i="9" s="1"/>
  <c r="A648" i="8"/>
  <c r="A648" i="9" s="1"/>
  <c r="A312" i="8"/>
  <c r="A312" i="9" s="1"/>
  <c r="A321" i="8"/>
  <c r="A321" i="9" s="1"/>
  <c r="A426" i="8"/>
  <c r="A426" i="9" s="1"/>
  <c r="A507" i="8"/>
  <c r="A507" i="9" s="1"/>
  <c r="A516" i="8"/>
  <c r="A516" i="9" s="1"/>
  <c r="A594" i="8"/>
  <c r="A594" i="9" s="1"/>
  <c r="A603" i="8"/>
  <c r="A603" i="9" s="1"/>
  <c r="A630" i="8"/>
  <c r="A630" i="9" s="1"/>
  <c r="A258" i="8"/>
  <c r="A258" i="9" s="1"/>
  <c r="A288" i="8"/>
  <c r="A288" i="9" s="1"/>
  <c r="A297" i="8"/>
  <c r="A297" i="9" s="1"/>
  <c r="A348" i="8"/>
  <c r="A348" i="9" s="1"/>
  <c r="A483" i="8"/>
  <c r="A483" i="9" s="1"/>
  <c r="A552" i="8"/>
  <c r="A552" i="9" s="1"/>
  <c r="A561" i="8"/>
  <c r="A561" i="9" s="1"/>
  <c r="A651" i="8"/>
  <c r="A651" i="9" s="1"/>
  <c r="A660" i="8"/>
  <c r="A660" i="9" s="1"/>
  <c r="A252" i="8"/>
  <c r="A252" i="9" s="1"/>
  <c r="A261" i="8"/>
  <c r="A261" i="9" s="1"/>
  <c r="A324" i="8"/>
  <c r="A324" i="9" s="1"/>
  <c r="A528" i="8"/>
  <c r="A528" i="9" s="1"/>
  <c r="A537" i="8"/>
  <c r="A537" i="9" s="1"/>
  <c r="A546" i="8"/>
  <c r="A546" i="9" s="1"/>
  <c r="A291" i="8"/>
  <c r="A291" i="9" s="1"/>
  <c r="A300" i="8"/>
  <c r="A300" i="9" s="1"/>
  <c r="A351" i="8"/>
  <c r="A351" i="9" s="1"/>
  <c r="A360" i="8"/>
  <c r="A360" i="9" s="1"/>
  <c r="A450" i="8"/>
  <c r="A450" i="9" s="1"/>
  <c r="A459" i="8"/>
  <c r="A459" i="9" s="1"/>
  <c r="A555" i="8"/>
  <c r="A555" i="9" s="1"/>
  <c r="A654" i="8"/>
  <c r="A654" i="9" s="1"/>
  <c r="A372" i="8"/>
  <c r="A372" i="9" s="1"/>
  <c r="A408" i="8"/>
  <c r="A408" i="9" s="1"/>
  <c r="A501" i="8"/>
  <c r="A501" i="9" s="1"/>
  <c r="A384" i="8"/>
  <c r="A384" i="9" s="1"/>
  <c r="A633" i="8"/>
  <c r="A633" i="9" s="1"/>
  <c r="A672" i="9"/>
  <c r="A579" i="8"/>
  <c r="A579" i="9" s="1"/>
  <c r="A615" i="8"/>
  <c r="A615" i="9" s="1"/>
  <c r="A270" i="8"/>
  <c r="A270" i="9" s="1"/>
  <c r="A402" i="8"/>
  <c r="A402" i="9" s="1"/>
  <c r="A588" i="8"/>
  <c r="A588" i="9" s="1"/>
  <c r="A240" i="8"/>
  <c r="A240" i="9" s="1"/>
  <c r="A429" i="8"/>
  <c r="A429" i="9" s="1"/>
  <c r="A492" i="8"/>
  <c r="A492" i="9" s="1"/>
  <c r="A597" i="8"/>
  <c r="A597" i="9" s="1"/>
  <c r="A342" i="8"/>
  <c r="A342" i="9" s="1"/>
  <c r="A306" i="8"/>
  <c r="A306" i="9" s="1"/>
  <c r="A417" i="8"/>
  <c r="A417" i="9" s="1"/>
  <c r="A330" i="8"/>
  <c r="A330" i="9" s="1"/>
  <c r="A369" i="8"/>
  <c r="A369" i="9" s="1"/>
  <c r="A354" i="8"/>
  <c r="A354" i="9" s="1"/>
  <c r="A468" i="8"/>
  <c r="A468" i="9" s="1"/>
  <c r="A432" i="8"/>
  <c r="A432" i="9" s="1"/>
  <c r="A381" i="8"/>
  <c r="A381" i="9" s="1"/>
  <c r="A639" i="8"/>
  <c r="A639" i="9" s="1"/>
  <c r="A543" i="8"/>
  <c r="A543" i="9" s="1"/>
  <c r="A621" i="8"/>
  <c r="A621" i="9" s="1"/>
  <c r="A405" i="8"/>
  <c r="A405" i="9" s="1"/>
  <c r="A519" i="8"/>
  <c r="A519" i="9" s="1"/>
  <c r="A318" i="8"/>
  <c r="A318" i="9" s="1"/>
  <c r="A606" i="8"/>
  <c r="A606" i="9" s="1"/>
  <c r="A570" i="8"/>
  <c r="A570" i="9" s="1"/>
  <c r="A480" i="8"/>
  <c r="A480" i="9" s="1"/>
  <c r="E35" i="8"/>
  <c r="A35" i="8" s="1"/>
  <c r="A35" i="9" s="1"/>
  <c r="E14" i="8"/>
  <c r="E125" i="8"/>
  <c r="A125" i="8" s="1"/>
  <c r="A125" i="9" s="1"/>
  <c r="E222" i="8"/>
  <c r="E173" i="8"/>
  <c r="A173" i="8" s="1"/>
  <c r="A173" i="9" s="1"/>
  <c r="E155" i="8"/>
  <c r="A155" i="8" s="1"/>
  <c r="A155" i="9" s="1"/>
  <c r="E198" i="8"/>
  <c r="E135" i="8"/>
  <c r="E104" i="8"/>
  <c r="E62" i="8"/>
  <c r="A62" i="8" s="1"/>
  <c r="A62" i="9" s="1"/>
  <c r="E41" i="8"/>
  <c r="A41" i="8" s="1"/>
  <c r="A41" i="9" s="1"/>
  <c r="E149" i="8"/>
  <c r="A149" i="8" s="1"/>
  <c r="A149" i="9" s="1"/>
  <c r="E122" i="8"/>
  <c r="E101" i="8"/>
  <c r="A101" i="8" s="1"/>
  <c r="A101" i="9" s="1"/>
  <c r="E80" i="8"/>
  <c r="E38" i="8"/>
  <c r="E29" i="8"/>
  <c r="E128" i="8"/>
  <c r="A128" i="8" s="1"/>
  <c r="A128" i="9" s="1"/>
  <c r="E210" i="8"/>
  <c r="E176" i="8"/>
  <c r="E44" i="8"/>
  <c r="A44" i="8" s="1"/>
  <c r="A44" i="9" s="1"/>
  <c r="E163" i="8"/>
  <c r="A163" i="8" s="1"/>
  <c r="A163" i="9" s="1"/>
  <c r="E186" i="8"/>
  <c r="E234" i="8"/>
  <c r="A234" i="8" s="1"/>
  <c r="A234" i="9" s="1"/>
  <c r="E141" i="8"/>
  <c r="A141" i="8" s="1"/>
  <c r="A141" i="9" s="1"/>
  <c r="E216" i="8"/>
  <c r="A216" i="8" s="1"/>
  <c r="A216" i="9" s="1"/>
  <c r="E68" i="8"/>
  <c r="E138" i="8"/>
  <c r="E110" i="8"/>
  <c r="E23" i="8"/>
  <c r="A23" i="8" s="1"/>
  <c r="A23" i="9" s="1"/>
  <c r="D2" i="9"/>
  <c r="E83" i="8"/>
  <c r="E20" i="8"/>
  <c r="A20" i="8" s="1"/>
  <c r="A20" i="9" s="1"/>
  <c r="E159" i="8"/>
  <c r="E192" i="8"/>
  <c r="A1" i="9"/>
  <c r="A47" i="8"/>
  <c r="A47" i="9" s="1"/>
  <c r="A170" i="8"/>
  <c r="A170" i="9" s="1"/>
  <c r="A12" i="3"/>
  <c r="A5" i="8"/>
  <c r="A5" i="9" s="1"/>
  <c r="A180" i="8"/>
  <c r="A180" i="9" s="1"/>
  <c r="A19" i="3"/>
  <c r="A2" i="8"/>
  <c r="A2" i="9" s="1"/>
  <c r="A53" i="8"/>
  <c r="A53" i="9" s="1"/>
  <c r="A195" i="8"/>
  <c r="A195" i="9" s="1"/>
  <c r="A148" i="8"/>
  <c r="A148" i="9" s="1"/>
  <c r="A207" i="8"/>
  <c r="A207" i="9" s="1"/>
  <c r="A231" i="8"/>
  <c r="A231" i="9" s="1"/>
  <c r="A52" i="3"/>
  <c r="A3" i="8"/>
  <c r="A3" i="9" s="1"/>
  <c r="A51" i="3"/>
  <c r="A189" i="8"/>
  <c r="A189" i="9" s="1"/>
  <c r="A4" i="8"/>
  <c r="A4" i="9" s="1"/>
  <c r="A98" i="8"/>
  <c r="A98" i="9" s="1"/>
  <c r="A77" i="8"/>
  <c r="A77" i="9" s="1"/>
  <c r="A59" i="8"/>
  <c r="A59" i="9" s="1"/>
  <c r="A50" i="3"/>
  <c r="A8" i="3"/>
  <c r="A50" i="8"/>
  <c r="A50" i="9" s="1"/>
  <c r="A169" i="8"/>
  <c r="A169" i="9" s="1"/>
  <c r="A29" i="8"/>
  <c r="A29" i="9" s="1"/>
  <c r="A30" i="3"/>
  <c r="A107" i="8"/>
  <c r="A107" i="9" s="1"/>
  <c r="A213" i="8"/>
  <c r="A213" i="9" s="1"/>
  <c r="A71" i="8"/>
  <c r="A71" i="9" s="1"/>
  <c r="A56" i="8"/>
  <c r="A56" i="9" s="1"/>
  <c r="A63" i="3"/>
  <c r="C10" i="3"/>
  <c r="B3" i="3"/>
  <c r="C3" i="3" s="1"/>
  <c r="B4" i="3"/>
  <c r="C4" i="3" s="1"/>
  <c r="B5" i="3"/>
  <c r="C5" i="3" s="1"/>
  <c r="B6" i="3"/>
  <c r="C6" i="3" s="1"/>
  <c r="B7" i="3"/>
  <c r="C7" i="3" s="1"/>
  <c r="B8" i="3"/>
  <c r="C8" i="3" s="1"/>
  <c r="B9" i="3"/>
  <c r="C9" i="3" s="1"/>
  <c r="B10" i="3"/>
  <c r="A10" i="3" s="1"/>
  <c r="B11" i="3"/>
  <c r="C11" i="3" s="1"/>
  <c r="B12" i="3"/>
  <c r="C12" i="3" s="1"/>
  <c r="B13" i="3"/>
  <c r="C13" i="3" s="1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A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53" i="3"/>
  <c r="C53" i="3" s="1"/>
  <c r="B54" i="3"/>
  <c r="C54" i="3" s="1"/>
  <c r="B55" i="3"/>
  <c r="C55" i="3" s="1"/>
  <c r="B56" i="3"/>
  <c r="C56" i="3" s="1"/>
  <c r="B57" i="3"/>
  <c r="C57" i="3" s="1"/>
  <c r="B58" i="3"/>
  <c r="A58" i="3" s="1"/>
  <c r="B59" i="3"/>
  <c r="C59" i="3" s="1"/>
  <c r="B60" i="3"/>
  <c r="C60" i="3" s="1"/>
  <c r="B61" i="3"/>
  <c r="C61" i="3" s="1"/>
  <c r="B62" i="3"/>
  <c r="C62" i="3" s="1"/>
  <c r="B63" i="3"/>
  <c r="C63" i="3" s="1"/>
  <c r="B64" i="3"/>
  <c r="C64" i="3" s="1"/>
  <c r="B65" i="3"/>
  <c r="C65" i="3" s="1"/>
  <c r="B66" i="3"/>
  <c r="C66" i="3" s="1"/>
  <c r="B67" i="3"/>
  <c r="C67" i="3" s="1"/>
  <c r="B68" i="3"/>
  <c r="C68" i="3" s="1"/>
  <c r="B69" i="3"/>
  <c r="C69" i="3" s="1"/>
  <c r="B70" i="3"/>
  <c r="C70" i="3" s="1"/>
  <c r="B71" i="3"/>
  <c r="C71" i="3" s="1"/>
  <c r="B72" i="3"/>
  <c r="C72" i="3" s="1"/>
  <c r="B73" i="3"/>
  <c r="C73" i="3" s="1"/>
  <c r="B74" i="3"/>
  <c r="C74" i="3" s="1"/>
  <c r="B75" i="3"/>
  <c r="C75" i="3" s="1"/>
  <c r="B76" i="3"/>
  <c r="C76" i="3" s="1"/>
  <c r="B77" i="3"/>
  <c r="C77" i="3" s="1"/>
  <c r="B78" i="3"/>
  <c r="C78" i="3" s="1"/>
  <c r="B79" i="3"/>
  <c r="C79" i="3" s="1"/>
  <c r="B80" i="3"/>
  <c r="C80" i="3" s="1"/>
  <c r="B81" i="3"/>
  <c r="C81" i="3" s="1"/>
  <c r="B82" i="3"/>
  <c r="C82" i="3" s="1"/>
  <c r="B83" i="3"/>
  <c r="C83" i="3" s="1"/>
  <c r="B84" i="3"/>
  <c r="C84" i="3" s="1"/>
  <c r="B85" i="3"/>
  <c r="C85" i="3" s="1"/>
  <c r="B86" i="3"/>
  <c r="C86" i="3" s="1"/>
  <c r="B87" i="3"/>
  <c r="C87" i="3" s="1"/>
  <c r="B88" i="3"/>
  <c r="C88" i="3" s="1"/>
  <c r="B89" i="3"/>
  <c r="C89" i="3" s="1"/>
  <c r="B90" i="3"/>
  <c r="A90" i="3" s="1"/>
  <c r="B91" i="3"/>
  <c r="C91" i="3" s="1"/>
  <c r="B92" i="3"/>
  <c r="C92" i="3" s="1"/>
  <c r="B93" i="3"/>
  <c r="C93" i="3" s="1"/>
  <c r="B94" i="3"/>
  <c r="C94" i="3" s="1"/>
  <c r="B95" i="3"/>
  <c r="C95" i="3" s="1"/>
  <c r="B96" i="3"/>
  <c r="C96" i="3" s="1"/>
  <c r="B97" i="3"/>
  <c r="C97" i="3" s="1"/>
  <c r="B98" i="3"/>
  <c r="C98" i="3" s="1"/>
  <c r="B99" i="3"/>
  <c r="C99" i="3" s="1"/>
  <c r="B2" i="3"/>
  <c r="C2" i="3" s="1"/>
  <c r="C90" i="3" l="1"/>
  <c r="C26" i="3"/>
  <c r="A39" i="3"/>
  <c r="A22" i="3"/>
  <c r="A73" i="3"/>
  <c r="A32" i="3"/>
  <c r="A74" i="3"/>
  <c r="A42" i="3"/>
  <c r="A83" i="3"/>
  <c r="A43" i="3"/>
  <c r="A92" i="3"/>
  <c r="A35" i="3"/>
  <c r="A85" i="3"/>
  <c r="A78" i="3"/>
  <c r="A54" i="3"/>
  <c r="A87" i="3"/>
  <c r="A89" i="3"/>
  <c r="A41" i="3"/>
  <c r="A93" i="3"/>
  <c r="A94" i="3"/>
  <c r="A62" i="3"/>
  <c r="A95" i="3"/>
  <c r="C58" i="3"/>
  <c r="A13" i="3"/>
  <c r="A88" i="3"/>
  <c r="A40" i="3"/>
  <c r="A49" i="3"/>
  <c r="A98" i="3"/>
  <c r="A16" i="3"/>
  <c r="A9" i="3"/>
  <c r="A59" i="3"/>
  <c r="A60" i="3"/>
  <c r="A3" i="3"/>
  <c r="A61" i="3"/>
  <c r="A2" i="3"/>
  <c r="A38" i="3"/>
  <c r="A71" i="3"/>
  <c r="A29" i="3"/>
  <c r="A6" i="3"/>
  <c r="A65" i="3"/>
  <c r="A7" i="3"/>
  <c r="A57" i="3"/>
  <c r="A24" i="3"/>
  <c r="A75" i="3"/>
  <c r="A25" i="3"/>
  <c r="A76" i="3"/>
  <c r="A69" i="3"/>
  <c r="A70" i="3"/>
  <c r="A46" i="3"/>
  <c r="A79" i="3"/>
  <c r="A5" i="3"/>
  <c r="A6" i="8"/>
  <c r="A4" i="3"/>
  <c r="A14" i="8"/>
  <c r="A14" i="9" s="1"/>
  <c r="A6" i="9" l="1"/>
  <c r="A7" i="8"/>
  <c r="A11" i="3"/>
  <c r="A14" i="3" s="1"/>
  <c r="A56" i="3"/>
  <c r="A84" i="3" s="1"/>
  <c r="A20" i="3"/>
  <c r="A53" i="3"/>
  <c r="A38" i="8"/>
  <c r="A7" i="9" l="1"/>
  <c r="A9" i="8"/>
  <c r="A38" i="9"/>
  <c r="A15" i="3"/>
  <c r="A17" i="3" s="1"/>
  <c r="A9" i="9" l="1"/>
  <c r="A10" i="8"/>
  <c r="A18" i="3"/>
  <c r="A72" i="3"/>
  <c r="A28" i="3"/>
  <c r="A66" i="3" s="1"/>
  <c r="A21" i="3" l="1"/>
  <c r="A10" i="9"/>
  <c r="A12" i="8"/>
  <c r="A13" i="8"/>
  <c r="A13" i="9" s="1"/>
  <c r="A23" i="3"/>
  <c r="A68" i="8"/>
  <c r="A74" i="8"/>
  <c r="A74" i="9" s="1"/>
  <c r="A12" i="9" l="1"/>
  <c r="A15" i="8"/>
  <c r="A68" i="9"/>
  <c r="A36" i="3"/>
  <c r="A27" i="3"/>
  <c r="A31" i="3" s="1"/>
  <c r="A44" i="3"/>
  <c r="A47" i="3"/>
  <c r="A15" i="9" l="1"/>
  <c r="A16" i="8"/>
  <c r="A16" i="9" s="1"/>
  <c r="A55" i="3"/>
  <c r="A77" i="3"/>
  <c r="A33" i="3"/>
  <c r="A68" i="3" l="1"/>
  <c r="A34" i="3"/>
  <c r="A18" i="8"/>
  <c r="A37" i="3"/>
  <c r="A45" i="3"/>
  <c r="A80" i="3"/>
  <c r="A97" i="3"/>
  <c r="A83" i="8"/>
  <c r="A48" i="3" l="1"/>
  <c r="A18" i="9"/>
  <c r="A19" i="8"/>
  <c r="A64" i="3"/>
  <c r="A83" i="9"/>
  <c r="A92" i="8"/>
  <c r="A86" i="3" l="1"/>
  <c r="A67" i="3"/>
  <c r="A19" i="9"/>
  <c r="A21" i="8"/>
  <c r="A92" i="9"/>
  <c r="A81" i="3"/>
  <c r="A82" i="3" s="1"/>
  <c r="A104" i="8"/>
  <c r="A91" i="3" l="1"/>
  <c r="A21" i="9"/>
  <c r="A22" i="8"/>
  <c r="A104" i="9"/>
  <c r="A110" i="8"/>
  <c r="A110" i="9" s="1"/>
  <c r="A122" i="8"/>
  <c r="A134" i="8"/>
  <c r="A134" i="9" s="1"/>
  <c r="A99" i="3" l="1"/>
  <c r="A96" i="3"/>
  <c r="A22" i="9"/>
  <c r="A24" i="8"/>
  <c r="A122" i="9"/>
  <c r="A113" i="8"/>
  <c r="A135" i="8"/>
  <c r="A113" i="9" l="1"/>
  <c r="A24" i="9"/>
  <c r="A25" i="8"/>
  <c r="A145" i="8"/>
  <c r="A135" i="9"/>
  <c r="A159" i="8"/>
  <c r="A25" i="9" l="1"/>
  <c r="A27" i="8"/>
  <c r="A145" i="9"/>
  <c r="A159" i="9"/>
  <c r="A176" i="8"/>
  <c r="A186" i="8"/>
  <c r="A27" i="9" l="1"/>
  <c r="A28" i="8"/>
  <c r="A176" i="9"/>
  <c r="A186" i="9"/>
  <c r="A183" i="8"/>
  <c r="A183" i="9" s="1"/>
  <c r="A204" i="8"/>
  <c r="A28" i="9" l="1"/>
  <c r="A30" i="8"/>
  <c r="A210" i="8"/>
  <c r="A204" i="9"/>
  <c r="A192" i="8"/>
  <c r="A237" i="8"/>
  <c r="A198" i="8"/>
  <c r="A219" i="8"/>
  <c r="A222" i="8"/>
  <c r="A219" i="9" l="1"/>
  <c r="A198" i="9"/>
  <c r="A237" i="9"/>
  <c r="A222" i="9"/>
  <c r="A30" i="9"/>
  <c r="A31" i="8"/>
  <c r="A210" i="9"/>
  <c r="A192" i="9"/>
  <c r="A225" i="8"/>
  <c r="A225" i="9" s="1"/>
  <c r="A243" i="8"/>
  <c r="A279" i="8"/>
  <c r="A366" i="8"/>
  <c r="A279" i="9" l="1"/>
  <c r="A243" i="9"/>
  <c r="A31" i="9"/>
  <c r="A33" i="8"/>
  <c r="A366" i="9"/>
  <c r="A246" i="8"/>
  <c r="A303" i="8"/>
  <c r="A396" i="8"/>
  <c r="A33" i="9" l="1"/>
  <c r="A34" i="8"/>
  <c r="A396" i="9"/>
  <c r="A303" i="9"/>
  <c r="A246" i="9"/>
  <c r="A249" i="8"/>
  <c r="A273" i="8"/>
  <c r="A333" i="8"/>
  <c r="A420" i="8"/>
  <c r="A333" i="9" l="1"/>
  <c r="A34" i="9"/>
  <c r="A36" i="8"/>
  <c r="A273" i="9"/>
  <c r="A435" i="8"/>
  <c r="A420" i="9"/>
  <c r="A249" i="9"/>
  <c r="A267" i="8"/>
  <c r="A282" i="8"/>
  <c r="A375" i="8"/>
  <c r="A447" i="8"/>
  <c r="A357" i="8"/>
  <c r="A462" i="8"/>
  <c r="A567" i="8"/>
  <c r="A357" i="9" l="1"/>
  <c r="A267" i="9"/>
  <c r="A36" i="9"/>
  <c r="A37" i="8"/>
  <c r="A375" i="9"/>
  <c r="A567" i="9"/>
  <c r="A447" i="9"/>
  <c r="A282" i="9"/>
  <c r="A285" i="8"/>
  <c r="A465" i="8"/>
  <c r="A462" i="9"/>
  <c r="A441" i="8"/>
  <c r="A435" i="9"/>
  <c r="A393" i="8"/>
  <c r="A471" i="8"/>
  <c r="A591" i="8"/>
  <c r="A465" i="9" l="1"/>
  <c r="A37" i="9"/>
  <c r="A39" i="8"/>
  <c r="A393" i="9"/>
  <c r="A285" i="9"/>
  <c r="A441" i="9"/>
  <c r="A591" i="9"/>
  <c r="A486" i="8"/>
  <c r="A471" i="9"/>
  <c r="A438" i="8"/>
  <c r="A495" i="8"/>
  <c r="A411" i="8"/>
  <c r="A510" i="8"/>
  <c r="A411" i="9" l="1"/>
  <c r="A39" i="9"/>
  <c r="A40" i="8"/>
  <c r="A486" i="9"/>
  <c r="A438" i="9"/>
  <c r="A510" i="9"/>
  <c r="A495" i="9"/>
  <c r="A456" i="8"/>
  <c r="A531" i="8"/>
  <c r="A549" i="8"/>
  <c r="A549" i="9" l="1"/>
  <c r="A40" i="9"/>
  <c r="A42" i="8"/>
  <c r="A531" i="9"/>
  <c r="A456" i="9"/>
  <c r="A573" i="8"/>
  <c r="A474" i="8"/>
  <c r="A42" i="9" l="1"/>
  <c r="A43" i="8"/>
  <c r="A573" i="9"/>
  <c r="A669" i="9"/>
  <c r="A498" i="8"/>
  <c r="A474" i="9"/>
  <c r="A612" i="8"/>
  <c r="A612" i="9" l="1"/>
  <c r="A43" i="9"/>
  <c r="A45" i="8"/>
  <c r="A498" i="9"/>
  <c r="A525" i="8"/>
  <c r="A525" i="9" l="1"/>
  <c r="A45" i="9"/>
  <c r="A46" i="8"/>
  <c r="A534" i="8"/>
  <c r="A534" i="9" l="1"/>
  <c r="A46" i="9"/>
  <c r="A48" i="8"/>
  <c r="A48" i="9" l="1"/>
  <c r="A49" i="8"/>
  <c r="A49" i="9" l="1"/>
  <c r="A51" i="8"/>
  <c r="A51" i="9" l="1"/>
  <c r="A52" i="8"/>
  <c r="A52" i="9" l="1"/>
  <c r="A54" i="8"/>
  <c r="A54" i="9" l="1"/>
  <c r="A55" i="8"/>
  <c r="A55" i="9" l="1"/>
  <c r="A57" i="8"/>
  <c r="A57" i="9" l="1"/>
  <c r="A58" i="8"/>
  <c r="A58" i="9" l="1"/>
  <c r="A60" i="8"/>
  <c r="A60" i="9" l="1"/>
  <c r="A61" i="8"/>
  <c r="A61" i="9" l="1"/>
  <c r="A63" i="8"/>
  <c r="A63" i="9" l="1"/>
  <c r="A64" i="8"/>
  <c r="A64" i="9" l="1"/>
  <c r="A66" i="8"/>
  <c r="A66" i="9" l="1"/>
  <c r="A67" i="8"/>
  <c r="A67" i="9" l="1"/>
  <c r="A69" i="8"/>
  <c r="A69" i="9" l="1"/>
  <c r="A70" i="8"/>
  <c r="A70" i="9" l="1"/>
  <c r="A72" i="8"/>
  <c r="A72" i="9" l="1"/>
  <c r="A73" i="8"/>
  <c r="A73" i="9" l="1"/>
  <c r="A75" i="8"/>
  <c r="A75" i="9" l="1"/>
  <c r="A76" i="8"/>
  <c r="A80" i="8" l="1"/>
  <c r="A78" i="8"/>
  <c r="A76" i="9"/>
  <c r="A78" i="9" l="1"/>
  <c r="A79" i="8"/>
  <c r="A79" i="9" s="1"/>
  <c r="A80" i="9"/>
  <c r="A81" i="8"/>
  <c r="A81" i="9" l="1"/>
  <c r="A82" i="8"/>
  <c r="A82" i="9" l="1"/>
  <c r="A84" i="8"/>
  <c r="A84" i="9" l="1"/>
  <c r="A85" i="8"/>
  <c r="A85" i="9" l="1"/>
  <c r="A87" i="8"/>
  <c r="A87" i="9" l="1"/>
  <c r="A88" i="8"/>
  <c r="A89" i="8" s="1"/>
  <c r="A89" i="9" s="1"/>
  <c r="A88" i="9" l="1"/>
  <c r="A90" i="8"/>
  <c r="A90" i="9" l="1"/>
  <c r="A91" i="8"/>
  <c r="A91" i="9" l="1"/>
  <c r="A93" i="8"/>
  <c r="A93" i="9" l="1"/>
  <c r="A94" i="8"/>
  <c r="A94" i="9" l="1"/>
  <c r="A96" i="8"/>
  <c r="A96" i="9" l="1"/>
  <c r="A97" i="8"/>
  <c r="A97" i="9" l="1"/>
  <c r="A99" i="8"/>
  <c r="A99" i="9" l="1"/>
  <c r="A100" i="8"/>
  <c r="A100" i="9" l="1"/>
  <c r="A102" i="8"/>
  <c r="A102" i="9" l="1"/>
  <c r="A103" i="8"/>
  <c r="A103" i="9" l="1"/>
  <c r="A105" i="8"/>
  <c r="A105" i="9" l="1"/>
  <c r="A106" i="8"/>
  <c r="A106" i="9" l="1"/>
  <c r="A108" i="8"/>
  <c r="A108" i="9" l="1"/>
  <c r="A109" i="8"/>
  <c r="A109" i="9" l="1"/>
  <c r="A111" i="8"/>
  <c r="A111" i="9" l="1"/>
  <c r="A112" i="8"/>
  <c r="A112" i="9" l="1"/>
  <c r="A114" i="8"/>
  <c r="A114" i="9" l="1"/>
  <c r="A115" i="8"/>
  <c r="A116" i="8" s="1"/>
  <c r="A116" i="9" s="1"/>
  <c r="A115" i="9" l="1"/>
  <c r="A117" i="8"/>
  <c r="A117" i="9" l="1"/>
  <c r="A118" i="8"/>
  <c r="A118" i="9" l="1"/>
  <c r="A120" i="8"/>
  <c r="A120" i="9" l="1"/>
  <c r="A121" i="8"/>
  <c r="A121" i="9" l="1"/>
  <c r="A123" i="8"/>
  <c r="A123" i="9" l="1"/>
  <c r="A124" i="8"/>
  <c r="A124" i="9" l="1"/>
  <c r="A126" i="8"/>
  <c r="A126" i="9" l="1"/>
  <c r="A127" i="8"/>
  <c r="A127" i="9" l="1"/>
  <c r="A129" i="8"/>
  <c r="A129" i="9" l="1"/>
  <c r="A130" i="8"/>
  <c r="A131" i="8" s="1"/>
  <c r="A131" i="9" s="1"/>
  <c r="A130" i="9" l="1"/>
  <c r="A132" i="8"/>
  <c r="A132" i="9" l="1"/>
  <c r="A133" i="8"/>
  <c r="A133" i="9" l="1"/>
  <c r="A136" i="8"/>
  <c r="A136" i="9" l="1"/>
  <c r="A137" i="8"/>
  <c r="A138" i="8" s="1"/>
  <c r="A138" i="9" s="1"/>
  <c r="A137" i="9" l="1"/>
  <c r="A139" i="8"/>
  <c r="A139" i="9" l="1"/>
  <c r="A140" i="8"/>
  <c r="A140" i="9" l="1"/>
  <c r="A143" i="8"/>
  <c r="A143" i="9" l="1"/>
  <c r="A144" i="8"/>
  <c r="A144" i="9" l="1"/>
  <c r="A146" i="8"/>
  <c r="A146" i="9" l="1"/>
  <c r="A147" i="8"/>
  <c r="A147" i="9" l="1"/>
  <c r="A150" i="8"/>
  <c r="A150" i="9" l="1"/>
  <c r="A151" i="8"/>
  <c r="A151" i="9" l="1"/>
  <c r="A153" i="8"/>
  <c r="A153" i="9" l="1"/>
  <c r="A154" i="8"/>
  <c r="A154" i="9" l="1"/>
  <c r="A157" i="8"/>
  <c r="A157" i="9" l="1"/>
  <c r="A158" i="8"/>
  <c r="A158" i="9" l="1"/>
  <c r="A160" i="8"/>
  <c r="A160" i="9" l="1"/>
  <c r="A161" i="8"/>
  <c r="A162" i="8" s="1"/>
  <c r="A162" i="9" s="1"/>
  <c r="A161" i="9" l="1"/>
  <c r="A164" i="8"/>
  <c r="A164" i="9" l="1"/>
  <c r="A165" i="8"/>
  <c r="A166" i="8" s="1"/>
  <c r="A166" i="9" s="1"/>
  <c r="A165" i="9" l="1"/>
  <c r="A167" i="8"/>
  <c r="A167" i="9" l="1"/>
  <c r="A168" i="8"/>
  <c r="A168" i="9" l="1"/>
  <c r="A171" i="8"/>
  <c r="A171" i="9" l="1"/>
  <c r="A172" i="8"/>
  <c r="A172" i="9" l="1"/>
  <c r="A174" i="8"/>
  <c r="A174" i="9" l="1"/>
  <c r="A175" i="8"/>
  <c r="A175" i="9" l="1"/>
  <c r="A178" i="8"/>
  <c r="A178" i="9" l="1"/>
  <c r="A179" i="8"/>
  <c r="A179" i="9" l="1"/>
  <c r="A181" i="8"/>
  <c r="A181" i="9" l="1"/>
  <c r="A182" i="8"/>
  <c r="A182" i="9" l="1"/>
  <c r="A184" i="8"/>
  <c r="A184" i="9" l="1"/>
  <c r="A185" i="8"/>
  <c r="A185" i="9" l="1"/>
  <c r="A187" i="8"/>
  <c r="A187" i="9" l="1"/>
  <c r="A188" i="8"/>
  <c r="A188" i="9" l="1"/>
  <c r="A190" i="8"/>
  <c r="A190" i="9" l="1"/>
  <c r="A191" i="8"/>
  <c r="A191" i="9" l="1"/>
  <c r="A193" i="8"/>
  <c r="A193" i="9" l="1"/>
  <c r="A194" i="8"/>
  <c r="A194" i="9" l="1"/>
  <c r="A196" i="8"/>
  <c r="A196" i="9" l="1"/>
  <c r="A197" i="8"/>
  <c r="A197" i="9" l="1"/>
  <c r="A199" i="8"/>
  <c r="A199" i="9" l="1"/>
  <c r="A200" i="8"/>
  <c r="A201" i="8" s="1"/>
  <c r="A201" i="9" s="1"/>
  <c r="A200" i="9" l="1"/>
  <c r="A202" i="8"/>
  <c r="A202" i="9" l="1"/>
  <c r="A203" i="8"/>
  <c r="A203" i="9" l="1"/>
  <c r="A205" i="8"/>
  <c r="A205" i="9" l="1"/>
  <c r="A206" i="8"/>
  <c r="A206" i="9" l="1"/>
  <c r="A208" i="8"/>
  <c r="A208" i="9" l="1"/>
  <c r="A209" i="8"/>
  <c r="A209" i="9" l="1"/>
  <c r="A211" i="8"/>
  <c r="A211" i="9" l="1"/>
  <c r="A212" i="8"/>
  <c r="A212" i="9" l="1"/>
  <c r="A214" i="8"/>
  <c r="A214" i="9" l="1"/>
  <c r="A215" i="8"/>
  <c r="A215" i="9" l="1"/>
  <c r="A217" i="8"/>
  <c r="A217" i="9" l="1"/>
  <c r="A218" i="8"/>
  <c r="A218" i="9" l="1"/>
  <c r="A220" i="8"/>
  <c r="A220" i="9" l="1"/>
  <c r="A221" i="8"/>
  <c r="A221" i="9" l="1"/>
  <c r="A223" i="8"/>
  <c r="A223" i="9" l="1"/>
  <c r="A224" i="8"/>
  <c r="A224" i="9" l="1"/>
  <c r="A226" i="8"/>
  <c r="A226" i="9" l="1"/>
  <c r="A227" i="8"/>
  <c r="A228" i="8" s="1"/>
  <c r="A228" i="9" s="1"/>
  <c r="A227" i="9" l="1"/>
  <c r="A229" i="8"/>
  <c r="A229" i="9" l="1"/>
  <c r="A230" i="8"/>
  <c r="A230" i="9" l="1"/>
  <c r="A232" i="8"/>
  <c r="A232" i="9" l="1"/>
  <c r="A233" i="8"/>
  <c r="A233" i="9" l="1"/>
  <c r="A235" i="8"/>
  <c r="A235" i="9" l="1"/>
  <c r="A236" i="8"/>
  <c r="A236" i="9" l="1"/>
  <c r="A238" i="8"/>
  <c r="A238" i="9" l="1"/>
  <c r="A239" i="8"/>
  <c r="A239" i="9" l="1"/>
  <c r="A241" i="8"/>
  <c r="A241" i="9" l="1"/>
  <c r="A242" i="8"/>
  <c r="A242" i="9" l="1"/>
  <c r="A244" i="8"/>
  <c r="A244" i="9" l="1"/>
  <c r="A245" i="8"/>
  <c r="A245" i="9" l="1"/>
  <c r="A247" i="8"/>
  <c r="A247" i="9" l="1"/>
  <c r="A248" i="8"/>
  <c r="A248" i="9" l="1"/>
  <c r="A250" i="8"/>
  <c r="A250" i="9" l="1"/>
  <c r="A251" i="8"/>
  <c r="A251" i="9" l="1"/>
  <c r="A253" i="8"/>
  <c r="A253" i="9" l="1"/>
  <c r="A254" i="8"/>
  <c r="A254" i="9" l="1"/>
  <c r="A256" i="8"/>
  <c r="A256" i="9" l="1"/>
  <c r="A257" i="8"/>
  <c r="A257" i="9" l="1"/>
  <c r="A259" i="8"/>
  <c r="A259" i="9" l="1"/>
  <c r="A260" i="8"/>
  <c r="A260" i="9" l="1"/>
  <c r="A262" i="8"/>
  <c r="A262" i="9" l="1"/>
  <c r="A263" i="8"/>
  <c r="A263" i="9" l="1"/>
  <c r="A265" i="8"/>
  <c r="A265" i="9" l="1"/>
  <c r="A266" i="8"/>
  <c r="A266" i="9" l="1"/>
  <c r="A268" i="8"/>
  <c r="A268" i="9" l="1"/>
  <c r="A269" i="8"/>
  <c r="A269" i="9" l="1"/>
  <c r="A271" i="8"/>
  <c r="A271" i="9" l="1"/>
  <c r="A272" i="8"/>
  <c r="A272" i="9" l="1"/>
  <c r="A274" i="8"/>
  <c r="A274" i="9" l="1"/>
  <c r="A275" i="8"/>
  <c r="A275" i="9" l="1"/>
  <c r="A277" i="8"/>
  <c r="A277" i="9" l="1"/>
  <c r="A278" i="8"/>
  <c r="A278" i="9" l="1"/>
  <c r="A280" i="8"/>
  <c r="A280" i="9" l="1"/>
  <c r="A281" i="8"/>
  <c r="A281" i="9" l="1"/>
  <c r="A283" i="8"/>
  <c r="A283" i="9" l="1"/>
  <c r="A284" i="8"/>
  <c r="A284" i="9" l="1"/>
  <c r="A286" i="8"/>
  <c r="A286" i="9" l="1"/>
  <c r="A287" i="8"/>
  <c r="A287" i="9" l="1"/>
  <c r="A289" i="8"/>
  <c r="A289" i="9" l="1"/>
  <c r="A290" i="8"/>
  <c r="A290" i="9" l="1"/>
  <c r="A292" i="8"/>
  <c r="A292" i="9" l="1"/>
  <c r="A293" i="8"/>
  <c r="A293" i="9" l="1"/>
  <c r="A295" i="8"/>
  <c r="A295" i="9" l="1"/>
  <c r="A296" i="8"/>
  <c r="A296" i="9" l="1"/>
  <c r="A298" i="8"/>
  <c r="A298" i="9" l="1"/>
  <c r="A299" i="8"/>
  <c r="A299" i="9" l="1"/>
  <c r="A301" i="8"/>
  <c r="A301" i="9" l="1"/>
  <c r="A302" i="8"/>
  <c r="A302" i="9" l="1"/>
  <c r="A304" i="8"/>
  <c r="A304" i="9" l="1"/>
  <c r="A305" i="8"/>
  <c r="A305" i="9" l="1"/>
  <c r="A307" i="8"/>
  <c r="A307" i="9" l="1"/>
  <c r="A308" i="8"/>
  <c r="A308" i="9" l="1"/>
  <c r="A310" i="8"/>
  <c r="A310" i="9" l="1"/>
  <c r="A311" i="8"/>
  <c r="A311" i="9" l="1"/>
  <c r="A313" i="8"/>
  <c r="A313" i="9" l="1"/>
  <c r="A314" i="8"/>
  <c r="A315" i="8" s="1"/>
  <c r="A315" i="9" s="1"/>
  <c r="A314" i="9" l="1"/>
  <c r="A316" i="8"/>
  <c r="A316" i="9" l="1"/>
  <c r="A317" i="8"/>
  <c r="A317" i="9" l="1"/>
  <c r="A319" i="8"/>
  <c r="A319" i="9" l="1"/>
  <c r="A320" i="8"/>
  <c r="A320" i="9" l="1"/>
  <c r="A322" i="8"/>
  <c r="A322" i="9" l="1"/>
  <c r="A323" i="8"/>
  <c r="A323" i="9" l="1"/>
  <c r="A325" i="8"/>
  <c r="A325" i="9" l="1"/>
  <c r="A326" i="8"/>
  <c r="A326" i="9" l="1"/>
  <c r="A328" i="8"/>
  <c r="A328" i="9" l="1"/>
  <c r="A329" i="8"/>
  <c r="A329" i="9" l="1"/>
  <c r="A331" i="8"/>
  <c r="A331" i="9" l="1"/>
  <c r="A332" i="8"/>
  <c r="A332" i="9" l="1"/>
  <c r="A334" i="8"/>
  <c r="A334" i="9" l="1"/>
  <c r="A335" i="8"/>
  <c r="A335" i="9" l="1"/>
  <c r="A337" i="8"/>
  <c r="A337" i="9" l="1"/>
  <c r="A338" i="8"/>
  <c r="A339" i="8" s="1"/>
  <c r="A339" i="9" s="1"/>
  <c r="A338" i="9" l="1"/>
  <c r="A340" i="8"/>
  <c r="A340" i="9" l="1"/>
  <c r="A341" i="8"/>
  <c r="A341" i="9" l="1"/>
  <c r="A343" i="8"/>
  <c r="A343" i="9" l="1"/>
  <c r="A344" i="8"/>
  <c r="A344" i="9" l="1"/>
  <c r="A346" i="8"/>
  <c r="A346" i="9" l="1"/>
  <c r="A347" i="8"/>
  <c r="A347" i="9" l="1"/>
  <c r="A349" i="8"/>
  <c r="A349" i="9" l="1"/>
  <c r="A350" i="8"/>
  <c r="A350" i="9" l="1"/>
  <c r="A352" i="8"/>
  <c r="A352" i="9" l="1"/>
  <c r="A353" i="8"/>
  <c r="A353" i="9" l="1"/>
  <c r="A355" i="8"/>
  <c r="A355" i="9" l="1"/>
  <c r="A356" i="8"/>
  <c r="A356" i="9" l="1"/>
  <c r="A358" i="8"/>
  <c r="A358" i="9" l="1"/>
  <c r="A359" i="8"/>
  <c r="A359" i="9" l="1"/>
  <c r="A361" i="8"/>
  <c r="A361" i="9" l="1"/>
  <c r="A362" i="8"/>
  <c r="A362" i="9" l="1"/>
  <c r="A364" i="8"/>
  <c r="A364" i="9" l="1"/>
  <c r="A365" i="8"/>
  <c r="A365" i="9" l="1"/>
  <c r="A367" i="8"/>
  <c r="A367" i="9" l="1"/>
  <c r="A368" i="8"/>
  <c r="A368" i="9" l="1"/>
  <c r="A370" i="8"/>
  <c r="A370" i="9" l="1"/>
  <c r="A371" i="8"/>
  <c r="A371" i="9" l="1"/>
  <c r="A373" i="8"/>
  <c r="A373" i="9" l="1"/>
  <c r="A374" i="8"/>
  <c r="A374" i="9" l="1"/>
  <c r="A376" i="8"/>
  <c r="A376" i="9" l="1"/>
  <c r="A377" i="8"/>
  <c r="A377" i="9" l="1"/>
  <c r="A379" i="8"/>
  <c r="A379" i="9" l="1"/>
  <c r="A380" i="8"/>
  <c r="A380" i="9" l="1"/>
  <c r="A382" i="8"/>
  <c r="A382" i="9" l="1"/>
  <c r="A383" i="8"/>
  <c r="A383" i="9" l="1"/>
  <c r="A385" i="8"/>
  <c r="A385" i="9" l="1"/>
  <c r="A386" i="8"/>
  <c r="A386" i="9" l="1"/>
  <c r="A388" i="8"/>
  <c r="A388" i="9" l="1"/>
  <c r="A389" i="8"/>
  <c r="A389" i="9" l="1"/>
  <c r="A391" i="8"/>
  <c r="A391" i="9" l="1"/>
  <c r="A392" i="8"/>
  <c r="A392" i="9" l="1"/>
  <c r="A394" i="8"/>
  <c r="A394" i="9" l="1"/>
  <c r="A395" i="8"/>
  <c r="A395" i="9" l="1"/>
  <c r="A397" i="8"/>
  <c r="A397" i="9" l="1"/>
  <c r="A398" i="8"/>
  <c r="A398" i="9" l="1"/>
  <c r="A400" i="8"/>
  <c r="A400" i="9" l="1"/>
  <c r="A401" i="8"/>
  <c r="A401" i="9" l="1"/>
  <c r="A403" i="8"/>
  <c r="A403" i="9" l="1"/>
  <c r="A404" i="8"/>
  <c r="A404" i="9" l="1"/>
  <c r="A406" i="8"/>
  <c r="A406" i="9" l="1"/>
  <c r="A407" i="8"/>
  <c r="A407" i="9" l="1"/>
  <c r="A409" i="8"/>
  <c r="A409" i="9" l="1"/>
  <c r="A410" i="8"/>
  <c r="A410" i="9" l="1"/>
  <c r="A412" i="8"/>
  <c r="A412" i="9" l="1"/>
  <c r="A413" i="8"/>
  <c r="A413" i="9" l="1"/>
  <c r="A415" i="8"/>
  <c r="A415" i="9" l="1"/>
  <c r="A416" i="8"/>
  <c r="A416" i="9" l="1"/>
  <c r="A418" i="8"/>
  <c r="A418" i="9" l="1"/>
  <c r="A419" i="8"/>
  <c r="A419" i="9" l="1"/>
  <c r="A421" i="8"/>
  <c r="A421" i="9" l="1"/>
  <c r="A422" i="8"/>
  <c r="A422" i="9" l="1"/>
  <c r="A424" i="8"/>
  <c r="A424" i="9" l="1"/>
  <c r="A425" i="8"/>
  <c r="A425" i="9" l="1"/>
  <c r="A427" i="8"/>
  <c r="A427" i="9" l="1"/>
  <c r="A428" i="8"/>
  <c r="A428" i="9" l="1"/>
  <c r="A430" i="8"/>
  <c r="A430" i="9" l="1"/>
  <c r="A431" i="8"/>
  <c r="A431" i="9" l="1"/>
  <c r="A433" i="8"/>
  <c r="A433" i="9" l="1"/>
  <c r="A434" i="8"/>
  <c r="A434" i="9" l="1"/>
  <c r="A436" i="8"/>
  <c r="A436" i="9" l="1"/>
  <c r="A437" i="8"/>
  <c r="A437" i="9" l="1"/>
  <c r="A439" i="8"/>
  <c r="A439" i="9" l="1"/>
  <c r="A440" i="8"/>
  <c r="A440" i="9" l="1"/>
  <c r="A442" i="8"/>
  <c r="A442" i="9" l="1"/>
  <c r="A443" i="8"/>
  <c r="A444" i="8" s="1"/>
  <c r="A444" i="9" s="1"/>
  <c r="A443" i="9" l="1"/>
  <c r="A445" i="8"/>
  <c r="A445" i="9" l="1"/>
  <c r="A446" i="8"/>
  <c r="A446" i="9" l="1"/>
  <c r="A448" i="8"/>
  <c r="A448" i="9" l="1"/>
  <c r="A449" i="8"/>
  <c r="A449" i="9" l="1"/>
  <c r="A451" i="8"/>
  <c r="A451" i="9" l="1"/>
  <c r="A452" i="8"/>
  <c r="A452" i="9" l="1"/>
  <c r="A454" i="8"/>
  <c r="A454" i="9" l="1"/>
  <c r="A455" i="8"/>
  <c r="A455" i="9" l="1"/>
  <c r="A457" i="8"/>
  <c r="A457" i="9" l="1"/>
  <c r="A458" i="8"/>
  <c r="A458" i="9" l="1"/>
  <c r="A460" i="8"/>
  <c r="A460" i="9" l="1"/>
  <c r="A461" i="8"/>
  <c r="A461" i="9" l="1"/>
  <c r="A463" i="8"/>
  <c r="A463" i="9" l="1"/>
  <c r="A464" i="8"/>
  <c r="A464" i="9" l="1"/>
  <c r="A466" i="8"/>
  <c r="A466" i="9" l="1"/>
  <c r="A467" i="8"/>
  <c r="A467" i="9" l="1"/>
  <c r="A469" i="8"/>
  <c r="A469" i="9" l="1"/>
  <c r="A470" i="8"/>
  <c r="A470" i="9" l="1"/>
  <c r="A472" i="8"/>
  <c r="A472" i="9" l="1"/>
  <c r="A473" i="8"/>
  <c r="A473" i="9" l="1"/>
  <c r="A475" i="8"/>
  <c r="A475" i="9" l="1"/>
  <c r="A476" i="8"/>
  <c r="A477" i="8" s="1"/>
  <c r="A477" i="9" s="1"/>
  <c r="A476" i="9" l="1"/>
  <c r="A478" i="8"/>
  <c r="A478" i="9" l="1"/>
  <c r="A479" i="8"/>
  <c r="A479" i="9" l="1"/>
  <c r="A481" i="8"/>
  <c r="A481" i="9" l="1"/>
  <c r="A482" i="8"/>
  <c r="A482" i="9" l="1"/>
  <c r="A484" i="8"/>
  <c r="A484" i="9" l="1"/>
  <c r="A485" i="8"/>
  <c r="A485" i="9" l="1"/>
  <c r="A487" i="8"/>
  <c r="A487" i="9" l="1"/>
  <c r="A488" i="8"/>
  <c r="A488" i="9" l="1"/>
  <c r="A490" i="8"/>
  <c r="A490" i="9" l="1"/>
  <c r="A491" i="8"/>
  <c r="A491" i="9" l="1"/>
  <c r="A493" i="8"/>
  <c r="A493" i="9" l="1"/>
  <c r="A494" i="8"/>
  <c r="A494" i="9" l="1"/>
  <c r="A496" i="8"/>
  <c r="A496" i="9" l="1"/>
  <c r="A497" i="8"/>
  <c r="A497" i="9" l="1"/>
  <c r="A499" i="8"/>
  <c r="A499" i="9" l="1"/>
  <c r="A500" i="8"/>
  <c r="A500" i="9" l="1"/>
  <c r="A502" i="8"/>
  <c r="A502" i="9" l="1"/>
  <c r="A503" i="8"/>
  <c r="A503" i="9" l="1"/>
  <c r="A505" i="8"/>
  <c r="A505" i="9" l="1"/>
  <c r="A506" i="8"/>
  <c r="A506" i="9" l="1"/>
  <c r="A508" i="8"/>
  <c r="A508" i="9" l="1"/>
  <c r="A509" i="8"/>
  <c r="A509" i="9" l="1"/>
  <c r="A511" i="8"/>
  <c r="A511" i="9" l="1"/>
  <c r="A512" i="8"/>
  <c r="A512" i="9" l="1"/>
  <c r="A514" i="8"/>
  <c r="A514" i="9" l="1"/>
  <c r="A515" i="8"/>
  <c r="A515" i="9" l="1"/>
  <c r="A517" i="8"/>
  <c r="A517" i="9" l="1"/>
  <c r="A518" i="8"/>
  <c r="A518" i="9" l="1"/>
  <c r="A520" i="8"/>
  <c r="A520" i="9" l="1"/>
  <c r="A521" i="8"/>
  <c r="A521" i="9" l="1"/>
  <c r="A523" i="8"/>
  <c r="A523" i="9" l="1"/>
  <c r="A524" i="8"/>
  <c r="A524" i="9" l="1"/>
  <c r="A526" i="8"/>
  <c r="A526" i="9" l="1"/>
  <c r="A527" i="8"/>
  <c r="A527" i="9" l="1"/>
  <c r="A529" i="8"/>
  <c r="A529" i="9" l="1"/>
  <c r="A530" i="8"/>
  <c r="A530" i="9" l="1"/>
  <c r="A532" i="8"/>
  <c r="A532" i="9" l="1"/>
  <c r="A533" i="8"/>
  <c r="A533" i="9" l="1"/>
  <c r="A535" i="8"/>
  <c r="A535" i="9" l="1"/>
  <c r="A536" i="8"/>
  <c r="A536" i="9" l="1"/>
  <c r="A538" i="8"/>
  <c r="A538" i="9" l="1"/>
  <c r="A539" i="8"/>
  <c r="A539" i="9" l="1"/>
  <c r="A541" i="8"/>
  <c r="A541" i="9" l="1"/>
  <c r="A542" i="8"/>
  <c r="A542" i="9" l="1"/>
  <c r="A544" i="8"/>
  <c r="A544" i="9" l="1"/>
  <c r="A545" i="8"/>
  <c r="A545" i="9" l="1"/>
  <c r="A547" i="8"/>
  <c r="A547" i="9" l="1"/>
  <c r="A548" i="8"/>
  <c r="A548" i="9" l="1"/>
  <c r="A550" i="8"/>
  <c r="A550" i="9" l="1"/>
  <c r="A551" i="8"/>
  <c r="A551" i="9" l="1"/>
  <c r="A553" i="8"/>
  <c r="A553" i="9" l="1"/>
  <c r="A554" i="8"/>
  <c r="A554" i="9" l="1"/>
  <c r="A556" i="8"/>
  <c r="A556" i="9" l="1"/>
  <c r="A557" i="8"/>
  <c r="A557" i="9" l="1"/>
  <c r="A559" i="8"/>
  <c r="A559" i="9" l="1"/>
  <c r="A560" i="8"/>
  <c r="A560" i="9" l="1"/>
  <c r="A562" i="8"/>
  <c r="A562" i="9" l="1"/>
  <c r="A563" i="8"/>
  <c r="A564" i="8" s="1"/>
  <c r="A564" i="9" s="1"/>
  <c r="A563" i="9" l="1"/>
  <c r="A565" i="8"/>
  <c r="A565" i="9" l="1"/>
  <c r="A566" i="8"/>
  <c r="A566" i="9" l="1"/>
  <c r="A568" i="8"/>
  <c r="A568" i="9" l="1"/>
  <c r="A569" i="8"/>
  <c r="A569" i="9" l="1"/>
  <c r="A571" i="8"/>
  <c r="A571" i="9" l="1"/>
  <c r="A572" i="8"/>
  <c r="A572" i="9" l="1"/>
  <c r="A574" i="8"/>
  <c r="A574" i="9" l="1"/>
  <c r="A575" i="8"/>
  <c r="A575" i="9" l="1"/>
  <c r="A577" i="8"/>
  <c r="A577" i="9" l="1"/>
  <c r="A578" i="8"/>
  <c r="A578" i="9" l="1"/>
  <c r="A580" i="8"/>
  <c r="A580" i="9" l="1"/>
  <c r="A581" i="8"/>
  <c r="A582" i="8" s="1"/>
  <c r="A582" i="9" s="1"/>
  <c r="A581" i="9" l="1"/>
  <c r="A583" i="8"/>
  <c r="A583" i="9" l="1"/>
  <c r="A584" i="8"/>
  <c r="A584" i="9" l="1"/>
  <c r="A586" i="8"/>
  <c r="A586" i="9" l="1"/>
  <c r="A587" i="8"/>
  <c r="A587" i="9" l="1"/>
  <c r="A589" i="8"/>
  <c r="A589" i="9" l="1"/>
  <c r="A590" i="8"/>
  <c r="A590" i="9" l="1"/>
  <c r="A592" i="8"/>
  <c r="A592" i="9" l="1"/>
  <c r="A593" i="8"/>
  <c r="A593" i="9" l="1"/>
  <c r="A595" i="8"/>
  <c r="A595" i="9" l="1"/>
  <c r="A596" i="8"/>
  <c r="A596" i="9" l="1"/>
  <c r="A598" i="8"/>
  <c r="A598" i="9" l="1"/>
  <c r="A599" i="8"/>
  <c r="A600" i="8" s="1"/>
  <c r="A600" i="9" s="1"/>
  <c r="A599" i="9" l="1"/>
  <c r="A601" i="8"/>
  <c r="A601" i="9" l="1"/>
  <c r="A602" i="8"/>
  <c r="A602" i="9" l="1"/>
  <c r="A604" i="8"/>
  <c r="A604" i="9" l="1"/>
  <c r="A605" i="8"/>
  <c r="A605" i="9" l="1"/>
  <c r="A607" i="8"/>
  <c r="A607" i="9" l="1"/>
  <c r="A608" i="8"/>
  <c r="A608" i="9" l="1"/>
  <c r="A610" i="8"/>
  <c r="A610" i="9" l="1"/>
  <c r="A611" i="8"/>
  <c r="A611" i="9" l="1"/>
  <c r="A613" i="8"/>
  <c r="A613" i="9" l="1"/>
  <c r="A614" i="8"/>
  <c r="A614" i="9" l="1"/>
  <c r="A616" i="8"/>
  <c r="A616" i="9" l="1"/>
  <c r="A617" i="8"/>
  <c r="A618" i="8" s="1"/>
  <c r="A618" i="9" s="1"/>
  <c r="A617" i="9" l="1"/>
  <c r="A619" i="8"/>
  <c r="A619" i="9" l="1"/>
  <c r="A620" i="8"/>
  <c r="A620" i="9" l="1"/>
  <c r="A622" i="8"/>
  <c r="A622" i="9" l="1"/>
  <c r="A623" i="8"/>
  <c r="A624" i="8" s="1"/>
  <c r="A624" i="9" s="1"/>
  <c r="A623" i="9" l="1"/>
  <c r="A625" i="8"/>
  <c r="A625" i="9" l="1"/>
  <c r="A626" i="8"/>
  <c r="A627" i="8" s="1"/>
  <c r="A627" i="9" s="1"/>
  <c r="A626" i="9" l="1"/>
  <c r="A628" i="8"/>
  <c r="A628" i="9" l="1"/>
  <c r="A629" i="8"/>
  <c r="A629" i="9" l="1"/>
  <c r="A631" i="8"/>
  <c r="A631" i="9" l="1"/>
  <c r="A632" i="8"/>
  <c r="A632" i="9" l="1"/>
  <c r="A634" i="8"/>
  <c r="A634" i="9" l="1"/>
  <c r="A635" i="8"/>
  <c r="A635" i="9" l="1"/>
  <c r="A637" i="8"/>
  <c r="A637" i="9" l="1"/>
  <c r="A638" i="8"/>
  <c r="A638" i="9" l="1"/>
  <c r="A640" i="8"/>
  <c r="A640" i="9" l="1"/>
  <c r="A641" i="8"/>
  <c r="A642" i="8" s="1"/>
  <c r="A642" i="9" s="1"/>
  <c r="A641" i="9" l="1"/>
  <c r="A643" i="8"/>
  <c r="A643" i="9" l="1"/>
  <c r="A644" i="8"/>
  <c r="A645" i="8" s="1"/>
  <c r="A645" i="9" s="1"/>
  <c r="A644" i="9" l="1"/>
  <c r="A646" i="8"/>
  <c r="A646" i="9" l="1"/>
  <c r="A647" i="8"/>
  <c r="A647" i="9" l="1"/>
  <c r="A649" i="8"/>
  <c r="A649" i="9" l="1"/>
  <c r="A650" i="8"/>
  <c r="A650" i="9" l="1"/>
  <c r="A652" i="8"/>
  <c r="A652" i="9" l="1"/>
  <c r="A653" i="8"/>
  <c r="A653" i="9" l="1"/>
  <c r="A655" i="8"/>
  <c r="A655" i="9" l="1"/>
  <c r="A656" i="8"/>
  <c r="A656" i="9" l="1"/>
  <c r="A658" i="8"/>
  <c r="A658" i="9" l="1"/>
  <c r="A659" i="8"/>
  <c r="A659" i="9" l="1"/>
  <c r="A661" i="8"/>
  <c r="A661" i="9" l="1"/>
  <c r="A662" i="8"/>
  <c r="A663" i="8" s="1"/>
  <c r="A663" i="9" s="1"/>
  <c r="A662" i="9" l="1"/>
  <c r="A664" i="8"/>
  <c r="A664" i="9" l="1"/>
  <c r="A665" i="8"/>
  <c r="A665" i="9" l="1"/>
  <c r="A667" i="9" l="1"/>
  <c r="A668" i="9" l="1"/>
  <c r="A670" i="9" l="1"/>
  <c r="A671" i="9" l="1"/>
  <c r="A673" i="9" l="1"/>
  <c r="A674" i="9" l="1"/>
  <c r="A676" i="9" l="1"/>
  <c r="A677" i="9" l="1"/>
  <c r="A679" i="9" l="1"/>
  <c r="A680" i="9"/>
  <c r="G1" i="9" l="1"/>
  <c r="I4" i="9"/>
  <c r="K2" i="9"/>
  <c r="K5" i="9"/>
  <c r="I2" i="9"/>
  <c r="H2" i="9"/>
  <c r="I5" i="9"/>
  <c r="K3" i="9"/>
  <c r="I3" i="9"/>
  <c r="J3" i="9"/>
  <c r="K4" i="9"/>
  <c r="H10" i="9"/>
  <c r="M10" i="9" s="1"/>
  <c r="C29" i="4" s="1"/>
  <c r="B10" i="11" s="1"/>
  <c r="K9" i="9"/>
  <c r="H18" i="9"/>
  <c r="K27" i="9"/>
  <c r="J2" i="9"/>
  <c r="K26" i="9"/>
  <c r="K8" i="9"/>
  <c r="J9" i="9"/>
  <c r="H22" i="9"/>
  <c r="H21" i="9"/>
  <c r="I18" i="9"/>
  <c r="H15" i="9"/>
  <c r="H5" i="9"/>
  <c r="H12" i="9"/>
  <c r="K12" i="9"/>
  <c r="J15" i="9"/>
  <c r="K31" i="9"/>
  <c r="K24" i="9"/>
  <c r="K6" i="9"/>
  <c r="H3" i="9"/>
  <c r="H4" i="9"/>
  <c r="K15" i="9"/>
  <c r="J4" i="9"/>
  <c r="H9" i="9"/>
  <c r="J21" i="9"/>
  <c r="J31" i="9"/>
  <c r="I20" i="9"/>
  <c r="J24" i="9"/>
  <c r="I19" i="9"/>
  <c r="I23" i="9"/>
  <c r="K20" i="9"/>
  <c r="J25" i="9"/>
  <c r="K23" i="9"/>
  <c r="H28" i="9"/>
  <c r="H6" i="9"/>
  <c r="J14" i="9"/>
  <c r="K14" i="9"/>
  <c r="K7" i="9"/>
  <c r="J20" i="9"/>
  <c r="I17" i="9"/>
  <c r="J22" i="9"/>
  <c r="J12" i="9"/>
  <c r="J13" i="9"/>
  <c r="I6" i="9"/>
  <c r="K25" i="9"/>
  <c r="I22" i="9"/>
  <c r="I26" i="9"/>
  <c r="H14" i="9"/>
  <c r="I29" i="9"/>
  <c r="I11" i="9"/>
  <c r="J5" i="9"/>
  <c r="H23" i="9"/>
  <c r="I25" i="9"/>
  <c r="J30" i="9"/>
  <c r="H27" i="9"/>
  <c r="I9" i="9"/>
  <c r="J19" i="9"/>
  <c r="K22" i="9"/>
  <c r="H20" i="9"/>
  <c r="J11" i="9"/>
  <c r="I16" i="9"/>
  <c r="H29" i="9"/>
  <c r="I28" i="9"/>
  <c r="H19" i="9"/>
  <c r="I10" i="9"/>
  <c r="N10" i="9" s="1"/>
  <c r="D29" i="4" s="1"/>
  <c r="C10" i="11" s="1"/>
  <c r="K30" i="9"/>
  <c r="K19" i="9"/>
  <c r="H7" i="9"/>
  <c r="J7" i="9"/>
  <c r="K18" i="9"/>
  <c r="I15" i="9"/>
  <c r="J6" i="9"/>
  <c r="H17" i="9"/>
  <c r="H11" i="9"/>
  <c r="J26" i="9"/>
  <c r="I31" i="9"/>
  <c r="I7" i="9"/>
  <c r="H30" i="9"/>
  <c r="J8" i="9"/>
  <c r="I24" i="9"/>
  <c r="K21" i="9"/>
  <c r="I27" i="9"/>
  <c r="J18" i="9"/>
  <c r="H26" i="9"/>
  <c r="J28" i="9"/>
  <c r="I8" i="9"/>
  <c r="K29" i="9"/>
  <c r="H31" i="9"/>
  <c r="H13" i="9"/>
  <c r="K10" i="9"/>
  <c r="J23" i="9"/>
  <c r="H16" i="9"/>
  <c r="J16" i="9"/>
  <c r="I13" i="9"/>
  <c r="H8" i="9"/>
  <c r="K11" i="9"/>
  <c r="K13" i="9"/>
  <c r="H24" i="9"/>
  <c r="J29" i="9"/>
  <c r="K17" i="9"/>
  <c r="K28" i="9"/>
  <c r="J17" i="9"/>
  <c r="I14" i="9"/>
  <c r="K16" i="9"/>
  <c r="I12" i="9"/>
  <c r="J27" i="9"/>
  <c r="J10" i="9"/>
  <c r="O10" i="9" s="1"/>
  <c r="E29" i="4" s="1"/>
  <c r="I21" i="9"/>
  <c r="H25" i="9"/>
  <c r="I30" i="9"/>
  <c r="P19" i="9"/>
  <c r="E19" i="11" s="1"/>
  <c r="P21" i="9"/>
  <c r="P23" i="9"/>
  <c r="P25" i="9"/>
  <c r="N31" i="9"/>
  <c r="N27" i="9"/>
  <c r="N16" i="9"/>
  <c r="D35" i="4" s="1"/>
  <c r="C16" i="11" s="1"/>
  <c r="N21" i="9"/>
  <c r="M27" i="9"/>
  <c r="M7" i="9"/>
  <c r="C26" i="4" s="1"/>
  <c r="B7" i="11" s="1"/>
  <c r="M18" i="9"/>
  <c r="C37" i="4" s="1"/>
  <c r="B18" i="11" s="1"/>
  <c r="M30" i="9"/>
  <c r="O28" i="9"/>
  <c r="O26" i="9"/>
  <c r="L6" i="9"/>
  <c r="B25" i="4" s="1"/>
  <c r="A6" i="11" s="1"/>
  <c r="O21" i="9"/>
  <c r="N18" i="9"/>
  <c r="D37" i="4" s="1"/>
  <c r="C18" i="11" s="1"/>
  <c r="L16" i="9"/>
  <c r="B35" i="4" s="1"/>
  <c r="A16" i="11" s="1"/>
  <c r="N15" i="9"/>
  <c r="D34" i="4" s="1"/>
  <c r="C15" i="11" s="1"/>
  <c r="P29" i="9"/>
  <c r="P31" i="9"/>
  <c r="P10" i="9"/>
  <c r="E10" i="11" s="1"/>
  <c r="O9" i="9"/>
  <c r="E28" i="4" s="1"/>
  <c r="L7" i="9"/>
  <c r="B26" i="4" s="1"/>
  <c r="A7" i="11" s="1"/>
  <c r="N30" i="9"/>
  <c r="L18" i="9"/>
  <c r="B37" i="4" s="1"/>
  <c r="A18" i="11" s="1"/>
  <c r="L29" i="9"/>
  <c r="M22" i="9"/>
  <c r="O15" i="9"/>
  <c r="E34" i="4" s="1"/>
  <c r="N22" i="9"/>
  <c r="N4" i="9"/>
  <c r="D23" i="4" s="1"/>
  <c r="C4" i="11" s="1"/>
  <c r="O20" i="9"/>
  <c r="E39" i="4" s="1"/>
  <c r="L9" i="9"/>
  <c r="B28" i="4" s="1"/>
  <c r="A9" i="11" s="1"/>
  <c r="O23" i="9"/>
  <c r="O12" i="9"/>
  <c r="E31" i="4" s="1"/>
  <c r="O14" i="9"/>
  <c r="E33" i="4" s="1"/>
  <c r="M13" i="9"/>
  <c r="C32" i="4" s="1"/>
  <c r="B13" i="11" s="1"/>
  <c r="L8" i="9"/>
  <c r="B27" i="4" s="1"/>
  <c r="A8" i="11" s="1"/>
  <c r="O16" i="9"/>
  <c r="E35" i="4" s="1"/>
  <c r="M23" i="9"/>
  <c r="N29" i="9"/>
  <c r="P12" i="9"/>
  <c r="E12" i="11" s="1"/>
  <c r="P26" i="9"/>
  <c r="M9" i="9"/>
  <c r="C28" i="4" s="1"/>
  <c r="B9" i="11" s="1"/>
  <c r="O3" i="9"/>
  <c r="E22" i="4" s="1"/>
  <c r="L13" i="9"/>
  <c r="B32" i="4" s="1"/>
  <c r="A13" i="11" s="1"/>
  <c r="O30" i="9"/>
  <c r="M12" i="9"/>
  <c r="C31" i="4" s="1"/>
  <c r="B12" i="11" s="1"/>
  <c r="M11" i="9"/>
  <c r="C30" i="4" s="1"/>
  <c r="B11" i="11" s="1"/>
  <c r="M3" i="9"/>
  <c r="C22" i="4" s="1"/>
  <c r="B3" i="11" s="1"/>
  <c r="P22" i="9"/>
  <c r="L31" i="9"/>
  <c r="M15" i="9"/>
  <c r="C34" i="4" s="1"/>
  <c r="B15" i="11" s="1"/>
  <c r="N2" i="9"/>
  <c r="D21" i="4" s="1"/>
  <c r="C2" i="11" s="1"/>
  <c r="M19" i="9"/>
  <c r="C38" i="4" s="1"/>
  <c r="B19" i="11" s="1"/>
  <c r="L12" i="9"/>
  <c r="B31" i="4" s="1"/>
  <c r="A12" i="11" s="1"/>
  <c r="M31" i="9"/>
  <c r="L5" i="9"/>
  <c r="B24" i="4" s="1"/>
  <c r="A5" i="11" s="1"/>
  <c r="P27" i="9"/>
  <c r="L23" i="9"/>
  <c r="P14" i="9"/>
  <c r="E14" i="11" s="1"/>
  <c r="L19" i="9"/>
  <c r="B38" i="4" s="1"/>
  <c r="A19" i="11" s="1"/>
  <c r="N12" i="9"/>
  <c r="D31" i="4" s="1"/>
  <c r="C12" i="11" s="1"/>
  <c r="P20" i="9"/>
  <c r="E20" i="11" s="1"/>
  <c r="O22" i="9"/>
  <c r="N24" i="9"/>
  <c r="N3" i="9"/>
  <c r="D22" i="4" s="1"/>
  <c r="C3" i="11" s="1"/>
  <c r="P30" i="9"/>
  <c r="N11" i="9"/>
  <c r="D30" i="4" s="1"/>
  <c r="C11" i="11" s="1"/>
  <c r="N20" i="9"/>
  <c r="D39" i="4" s="1"/>
  <c r="C20" i="11" s="1"/>
  <c r="L4" i="9"/>
  <c r="B23" i="4" s="1"/>
  <c r="A4" i="11" s="1"/>
  <c r="L2" i="9"/>
  <c r="B21" i="4" s="1"/>
  <c r="L10" i="9"/>
  <c r="B29" i="4" s="1"/>
  <c r="A10" i="11" s="1"/>
  <c r="N28" i="9"/>
  <c r="N19" i="9"/>
  <c r="D38" i="4" s="1"/>
  <c r="C19" i="11" s="1"/>
  <c r="M6" i="9"/>
  <c r="C25" i="4" s="1"/>
  <c r="B6" i="11" s="1"/>
  <c r="M28" i="9"/>
  <c r="L28" i="9"/>
  <c r="P4" i="9"/>
  <c r="E4" i="11" s="1"/>
  <c r="P6" i="9"/>
  <c r="E6" i="11" s="1"/>
  <c r="P8" i="9"/>
  <c r="E8" i="11" s="1"/>
  <c r="P18" i="9"/>
  <c r="E18" i="11" s="1"/>
  <c r="O27" i="9"/>
  <c r="O25" i="9"/>
  <c r="O24" i="9"/>
  <c r="L27" i="9"/>
  <c r="L3" i="9"/>
  <c r="B22" i="4" s="1"/>
  <c r="A3" i="11" s="1"/>
  <c r="L17" i="9"/>
  <c r="B36" i="4" s="1"/>
  <c r="A17" i="11" s="1"/>
  <c r="N17" i="9"/>
  <c r="D36" i="4" s="1"/>
  <c r="C17" i="11" s="1"/>
  <c r="O5" i="9"/>
  <c r="E24" i="4" s="1"/>
  <c r="P16" i="9"/>
  <c r="E16" i="11" s="1"/>
  <c r="M24" i="9"/>
  <c r="L24" i="9"/>
  <c r="N6" i="9"/>
  <c r="D25" i="4" s="1"/>
  <c r="C6" i="11" s="1"/>
  <c r="N25" i="9"/>
  <c r="L11" i="9"/>
  <c r="B30" i="4" s="1"/>
  <c r="A11" i="11" s="1"/>
  <c r="P24" i="9"/>
  <c r="L21" i="9"/>
  <c r="M29" i="9"/>
  <c r="O11" i="9"/>
  <c r="E30" i="4" s="1"/>
  <c r="N8" i="9"/>
  <c r="D27" i="4" s="1"/>
  <c r="C8" i="11" s="1"/>
  <c r="L22" i="9"/>
  <c r="B40" i="4" s="1"/>
  <c r="P28" i="9"/>
  <c r="M5" i="9"/>
  <c r="C24" i="4" s="1"/>
  <c r="B5" i="11" s="1"/>
  <c r="O4" i="9"/>
  <c r="E23" i="4" s="1"/>
  <c r="O8" i="9"/>
  <c r="E27" i="4" s="1"/>
  <c r="N9" i="9"/>
  <c r="D28" i="4" s="1"/>
  <c r="C9" i="11" s="1"/>
  <c r="M21" i="9"/>
  <c r="N13" i="9"/>
  <c r="D32" i="4" s="1"/>
  <c r="C13" i="11" s="1"/>
  <c r="M8" i="9"/>
  <c r="C27" i="4" s="1"/>
  <c r="B8" i="11" s="1"/>
  <c r="M17" i="9"/>
  <c r="C36" i="4" s="1"/>
  <c r="B17" i="11" s="1"/>
  <c r="M2" i="9"/>
  <c r="C21" i="4" s="1"/>
  <c r="B2" i="11" s="1"/>
  <c r="O29" i="9"/>
  <c r="P15" i="9"/>
  <c r="E15" i="11" s="1"/>
  <c r="O7" i="9"/>
  <c r="E26" i="4" s="1"/>
  <c r="L26" i="9"/>
  <c r="L30" i="9"/>
  <c r="P2" i="9"/>
  <c r="E2" i="11" s="1"/>
  <c r="O18" i="9"/>
  <c r="E37" i="4" s="1"/>
  <c r="L15" i="9"/>
  <c r="B34" i="4" s="1"/>
  <c r="A15" i="11" s="1"/>
  <c r="N7" i="9"/>
  <c r="D26" i="4" s="1"/>
  <c r="C7" i="11" s="1"/>
  <c r="P7" i="9"/>
  <c r="E7" i="11" s="1"/>
  <c r="M16" i="9"/>
  <c r="C35" i="4" s="1"/>
  <c r="B16" i="11" s="1"/>
  <c r="M20" i="9"/>
  <c r="C39" i="4" s="1"/>
  <c r="B20" i="11" s="1"/>
  <c r="N5" i="9"/>
  <c r="D24" i="4" s="1"/>
  <c r="C5" i="11" s="1"/>
  <c r="O6" i="9"/>
  <c r="E25" i="4" s="1"/>
  <c r="M25" i="9"/>
  <c r="M14" i="9"/>
  <c r="C33" i="4" s="1"/>
  <c r="B14" i="11" s="1"/>
  <c r="L25" i="9"/>
  <c r="N14" i="9"/>
  <c r="D33" i="4" s="1"/>
  <c r="C14" i="11" s="1"/>
  <c r="O31" i="9"/>
  <c r="P9" i="9"/>
  <c r="E9" i="11" s="1"/>
  <c r="O13" i="9"/>
  <c r="E32" i="4" s="1"/>
  <c r="N23" i="9"/>
  <c r="O19" i="9"/>
  <c r="E38" i="4" s="1"/>
  <c r="N26" i="9"/>
  <c r="P17" i="9"/>
  <c r="E17" i="11" s="1"/>
  <c r="O17" i="9"/>
  <c r="E36" i="4" s="1"/>
  <c r="M26" i="9"/>
  <c r="L20" i="9"/>
  <c r="B39" i="4" s="1"/>
  <c r="A20" i="11" s="1"/>
  <c r="P11" i="9"/>
  <c r="E11" i="11" s="1"/>
  <c r="P13" i="9"/>
  <c r="E13" i="11" s="1"/>
  <c r="L14" i="9"/>
  <c r="B33" i="4" s="1"/>
  <c r="A14" i="11" s="1"/>
  <c r="M4" i="9" l="1"/>
  <c r="C23" i="4" s="1"/>
  <c r="B4" i="11" s="1"/>
  <c r="P5" i="9"/>
  <c r="E5" i="11" s="1"/>
  <c r="O2" i="9"/>
  <c r="E21" i="4" s="1"/>
  <c r="I21" i="4" s="1"/>
  <c r="P3" i="9"/>
  <c r="E3" i="11" s="1"/>
  <c r="I27" i="4"/>
  <c r="D8" i="11"/>
  <c r="I36" i="4"/>
  <c r="D17" i="11"/>
  <c r="D16" i="11"/>
  <c r="I35" i="4"/>
  <c r="I39" i="4"/>
  <c r="D20" i="11"/>
  <c r="I22" i="4"/>
  <c r="D3" i="11"/>
  <c r="I28" i="4"/>
  <c r="D9" i="11"/>
  <c r="I23" i="4"/>
  <c r="D4" i="11"/>
  <c r="I37" i="4"/>
  <c r="D18" i="11"/>
  <c r="I34" i="4"/>
  <c r="D15" i="11"/>
  <c r="I38" i="4"/>
  <c r="D19" i="11"/>
  <c r="D6" i="11"/>
  <c r="I25" i="4"/>
  <c r="A2" i="11"/>
  <c r="M34" i="4"/>
  <c r="M35" i="4"/>
  <c r="I33" i="4"/>
  <c r="D14" i="11"/>
  <c r="I32" i="4"/>
  <c r="D13" i="11"/>
  <c r="I31" i="4"/>
  <c r="D12" i="11"/>
  <c r="I24" i="4"/>
  <c r="D5" i="11"/>
  <c r="I29" i="4"/>
  <c r="D10" i="11"/>
  <c r="I26" i="4"/>
  <c r="D7" i="11"/>
  <c r="D11" i="11"/>
  <c r="I30" i="4"/>
  <c r="D2" i="11"/>
</calcChain>
</file>

<file path=xl/comments1.xml><?xml version="1.0" encoding="utf-8"?>
<comments xmlns="http://schemas.openxmlformats.org/spreadsheetml/2006/main">
  <authors>
    <author>Frank Schlosser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</rPr>
          <t>Frank Schlosser:</t>
        </r>
        <r>
          <rPr>
            <sz val="9"/>
            <color indexed="81"/>
            <rFont val="Segoe UI"/>
            <family val="2"/>
          </rPr>
          <t xml:space="preserve">
Diese leere Spalte muss enthalten sein.</t>
        </r>
      </text>
    </comment>
    <comment ref="F1" authorId="0" shapeId="0">
      <text>
        <r>
          <rPr>
            <b/>
            <sz val="9"/>
            <color indexed="81"/>
            <rFont val="Segoe UI"/>
            <family val="2"/>
          </rPr>
          <t>Frank Schlosser:</t>
        </r>
        <r>
          <rPr>
            <sz val="9"/>
            <color indexed="81"/>
            <rFont val="Segoe UI"/>
            <family val="2"/>
          </rPr>
          <t xml:space="preserve">
je Staffel frei definierbar.</t>
        </r>
      </text>
    </comment>
    <comment ref="K1" authorId="0" shapeId="0">
      <text>
        <r>
          <rPr>
            <b/>
            <sz val="9"/>
            <color indexed="81"/>
            <rFont val="Segoe UI"/>
            <family val="2"/>
          </rPr>
          <t>Frank Schlosser:</t>
        </r>
        <r>
          <rPr>
            <sz val="9"/>
            <color indexed="81"/>
            <rFont val="Segoe UI"/>
            <family val="2"/>
          </rPr>
          <t xml:space="preserve">
Diese leere Spalte muss enthalten sein.</t>
        </r>
      </text>
    </comment>
    <comment ref="M1" authorId="0" shapeId="0">
      <text>
        <r>
          <rPr>
            <b/>
            <sz val="9"/>
            <color indexed="81"/>
            <rFont val="Segoe UI"/>
            <family val="2"/>
          </rPr>
          <t>Frank Schlosser:</t>
        </r>
        <r>
          <rPr>
            <sz val="9"/>
            <color indexed="81"/>
            <rFont val="Segoe UI"/>
            <family val="2"/>
          </rPr>
          <t xml:space="preserve">
gemäß nuLiga im Format 07-0xxx.</t>
        </r>
      </text>
    </comment>
    <comment ref="N1" authorId="0" shapeId="0">
      <text>
        <r>
          <rPr>
            <b/>
            <sz val="9"/>
            <color indexed="81"/>
            <rFont val="Segoe UI"/>
            <family val="2"/>
          </rPr>
          <t>Frank Schlosser:</t>
        </r>
        <r>
          <rPr>
            <sz val="9"/>
            <color indexed="81"/>
            <rFont val="Segoe UI"/>
            <family val="2"/>
          </rPr>
          <t xml:space="preserve">
Mannschaftsname aus nuLiga inkl. römischer Nummer (erste Mannschaft ohne; weitere II, III, IV, V, VI, VII, VIII).</t>
        </r>
      </text>
    </comment>
    <comment ref="O1" authorId="0" shapeId="0">
      <text>
        <r>
          <rPr>
            <b/>
            <sz val="9"/>
            <color indexed="81"/>
            <rFont val="Segoe UI"/>
            <family val="2"/>
          </rPr>
          <t>Frank Schlosser:</t>
        </r>
        <r>
          <rPr>
            <sz val="9"/>
            <color indexed="81"/>
            <rFont val="Segoe UI"/>
            <family val="2"/>
          </rPr>
          <t xml:space="preserve">
gemäß nuLiga im Format 07-0xxx.</t>
        </r>
      </text>
    </comment>
    <comment ref="P1" authorId="0" shapeId="0">
      <text>
        <r>
          <rPr>
            <b/>
            <sz val="9"/>
            <color indexed="81"/>
            <rFont val="Segoe UI"/>
            <family val="2"/>
          </rPr>
          <t>Frank Schlosser:</t>
        </r>
        <r>
          <rPr>
            <sz val="9"/>
            <color indexed="81"/>
            <rFont val="Segoe UI"/>
            <family val="2"/>
          </rPr>
          <t xml:space="preserve">
Mannschaftsname aus nuLiga inkl. römischer Nummer (erste Mannschaft ohne; weitere II, III, IV, V, VI, VII, VIII).</t>
        </r>
      </text>
    </comment>
  </commentList>
</comments>
</file>

<file path=xl/sharedStrings.xml><?xml version="1.0" encoding="utf-8"?>
<sst xmlns="http://schemas.openxmlformats.org/spreadsheetml/2006/main" count="5069" uniqueCount="293">
  <si>
    <t>Feldbeschreibung:</t>
  </si>
  <si>
    <t>Nr. = Spielnummer im Spielplan</t>
  </si>
  <si>
    <t>VorRück = Runde (0 = Vorrunde, 1 = Rückrunde)</t>
  </si>
  <si>
    <t>Spiellokal = Spiellokal-Nr. aus Vereinsstammdaten (1,2 oder 3)</t>
  </si>
  <si>
    <t>Achtung: die Spaltenüberschriften werden validiert.</t>
  </si>
  <si>
    <t>Pflichtfelder</t>
  </si>
  <si>
    <t>HeimMannschaft = Mannschaftsname aus nuLiga inkl. Mannschaftsnummer (römisch ab II)</t>
  </si>
  <si>
    <t>GastMannschaft = Mannschaftsname aus nuLiga inkl. Mannschaftsnummer (römisch ab II)</t>
  </si>
  <si>
    <t>#</t>
  </si>
  <si>
    <t>PTSV Rosenheim</t>
  </si>
  <si>
    <t>SV Lohhof</t>
  </si>
  <si>
    <t>TSV Ebersberg</t>
  </si>
  <si>
    <t>Polizei SV München</t>
  </si>
  <si>
    <t>TUS Prien</t>
  </si>
  <si>
    <t>07-0113</t>
  </si>
  <si>
    <t>07-0126</t>
  </si>
  <si>
    <t>07-0134</t>
  </si>
  <si>
    <t>07-0170</t>
  </si>
  <si>
    <t>07-0183</t>
  </si>
  <si>
    <t>07-0308</t>
  </si>
  <si>
    <t>07-0356</t>
  </si>
  <si>
    <t>07-0445</t>
  </si>
  <si>
    <t>BC Fürstenfeldbruck 2</t>
  </si>
  <si>
    <t>PTSV Rosenheim 1</t>
  </si>
  <si>
    <t>SV Lohhof 1</t>
  </si>
  <si>
    <t>TSV Ebersberg 1</t>
  </si>
  <si>
    <t>Polizei SV München 1</t>
  </si>
  <si>
    <t>TSV Neuhausen-Nymphenburg 3</t>
  </si>
  <si>
    <t>OSC München 3</t>
  </si>
  <si>
    <t>TUS Prien 1</t>
  </si>
  <si>
    <t>OSC München 2</t>
  </si>
  <si>
    <t>BOL</t>
  </si>
  <si>
    <t>SV Lohhof 2</t>
  </si>
  <si>
    <t>SpVgg Erdweg 1</t>
  </si>
  <si>
    <t>DJK Ingolstadt 1</t>
  </si>
  <si>
    <t>TSV Eintracht Karlsfeld 1</t>
  </si>
  <si>
    <t>BC Freising 1969 1</t>
  </si>
  <si>
    <t>TSV Neuhausen-Nymphenburg 4</t>
  </si>
  <si>
    <t>TSV Haar 1</t>
  </si>
  <si>
    <t>ESV München 2</t>
  </si>
  <si>
    <t>Polizei SV München 2</t>
  </si>
  <si>
    <t>1. BC 1954 München 1</t>
  </si>
  <si>
    <t>TuS Geretsried 3</t>
  </si>
  <si>
    <t>Team München 1</t>
  </si>
  <si>
    <t>ESV München 3</t>
  </si>
  <si>
    <t>TV Traunstein 1</t>
  </si>
  <si>
    <t>TSV Neubiberg-Ottobrunn 4</t>
  </si>
  <si>
    <t>Kirchheimer SC 1</t>
  </si>
  <si>
    <t>BL Nord</t>
  </si>
  <si>
    <t>BL Süd</t>
  </si>
  <si>
    <t>BC Pfaffenhofen-Scheyern 1</t>
  </si>
  <si>
    <t>SG Allianz-Unterföhring 1</t>
  </si>
  <si>
    <t>TSV Neufahrn 1</t>
  </si>
  <si>
    <t>SV Lohhof 3</t>
  </si>
  <si>
    <t>DJK Ingolstadt 2</t>
  </si>
  <si>
    <t>TSV 1897 Kösching 1</t>
  </si>
  <si>
    <t>TSV Haar 2</t>
  </si>
  <si>
    <t>HVB-Club München</t>
  </si>
  <si>
    <t>ESV München 5</t>
  </si>
  <si>
    <t>BK A-Nord</t>
  </si>
  <si>
    <t>SV Lohhof 4</t>
  </si>
  <si>
    <t>MTV 1879 München 1</t>
  </si>
  <si>
    <t>FT München-Blumenau 1</t>
  </si>
  <si>
    <t>SpVgg Erdweg 2</t>
  </si>
  <si>
    <t>OSC München 4</t>
  </si>
  <si>
    <t>BC Fürstenfeldbruck 3</t>
  </si>
  <si>
    <t>ESV München 6</t>
  </si>
  <si>
    <t>Vfl Kaufering 1</t>
  </si>
  <si>
    <t>BK A-West</t>
  </si>
  <si>
    <t>TSV Isen 1</t>
  </si>
  <si>
    <t>ESV München 4</t>
  </si>
  <si>
    <t>TuS Geretsried 4</t>
  </si>
  <si>
    <t>SV DJK Taufkirchen 1</t>
  </si>
  <si>
    <t>TSV 1865 Murnau 1</t>
  </si>
  <si>
    <t>Polizei SV München 3</t>
  </si>
  <si>
    <t>TSV Oberhaching-Deisenhofen 1</t>
  </si>
  <si>
    <t>TSV 1847 Weilheim 1</t>
  </si>
  <si>
    <t>FT München Süd</t>
  </si>
  <si>
    <t>BK A-Süd</t>
  </si>
  <si>
    <t>TSV Vaterstetten 1</t>
  </si>
  <si>
    <t>1. BC 1954 München 2</t>
  </si>
  <si>
    <t>Team München 2</t>
  </si>
  <si>
    <t>TSV Ebersberg 2</t>
  </si>
  <si>
    <t>TV Markt Schwaben 1</t>
  </si>
  <si>
    <t>TV 1868 Burghausen 1</t>
  </si>
  <si>
    <t>TSV Neubiberg-Ottobrunn 5</t>
  </si>
  <si>
    <t>TuS Prien 2</t>
  </si>
  <si>
    <t>TSV Erding 1</t>
  </si>
  <si>
    <t>BK A-Ost</t>
  </si>
  <si>
    <t>BK B-Nord</t>
  </si>
  <si>
    <t>BK B-West</t>
  </si>
  <si>
    <t>BK B-Süd</t>
  </si>
  <si>
    <t>BK B-Ost</t>
  </si>
  <si>
    <t>SG Unterpfaffenhofen-Germering 2</t>
  </si>
  <si>
    <t>ESV Neuaubing 2</t>
  </si>
  <si>
    <t>SV Esting 1</t>
  </si>
  <si>
    <t>FT München-Blumenau 2</t>
  </si>
  <si>
    <t>TSV Türkenfeld 1923</t>
  </si>
  <si>
    <t>SG Unterpfaffenhofen-Germering 3</t>
  </si>
  <si>
    <t>Vfl Kaufering 2</t>
  </si>
  <si>
    <t>TSV Eintracht Karlsfeld 2</t>
  </si>
  <si>
    <t>SV Lohhof 5</t>
  </si>
  <si>
    <t>SG Allianz-Unterföhring 2</t>
  </si>
  <si>
    <t>BC Pfaffenhofen-Scheyern 2</t>
  </si>
  <si>
    <t>BSV Neuburg 1</t>
  </si>
  <si>
    <t>TSV 1897 Kösching 2</t>
  </si>
  <si>
    <t>DJK Eichstätt 1</t>
  </si>
  <si>
    <t>TSV Neufahrn 2</t>
  </si>
  <si>
    <t>DJK Ingolstadt 3</t>
  </si>
  <si>
    <t>BC Freising 1969 2</t>
  </si>
  <si>
    <t>TuS Geretsried 5</t>
  </si>
  <si>
    <t>TSV Neubiberg-Ottobrunn 7</t>
  </si>
  <si>
    <t>1. BC 1954 München 3</t>
  </si>
  <si>
    <t>TSV 1877 Ebersberg 3</t>
  </si>
  <si>
    <t>TSV Oberhaching-Deisenhofen 2</t>
  </si>
  <si>
    <t>TSV Penzberg</t>
  </si>
  <si>
    <t>Polizei SV München 4</t>
  </si>
  <si>
    <t>ESV Neuaubing 1</t>
  </si>
  <si>
    <t>TuS Geretsried 6</t>
  </si>
  <si>
    <t>PTSV Rosenheim 2</t>
  </si>
  <si>
    <t>TSV Neubiberg-Ottobrunn 6</t>
  </si>
  <si>
    <t>TSV 1877 Ebersberg 4</t>
  </si>
  <si>
    <t>SG ASV Piding-TSV Freilassing</t>
  </si>
  <si>
    <t>TSV Haar 3</t>
  </si>
  <si>
    <t>TSV Vaterstetten 2</t>
  </si>
  <si>
    <t>TSV Erding 2</t>
  </si>
  <si>
    <t>Iffeldorf 1</t>
  </si>
  <si>
    <t>LIGA</t>
  </si>
  <si>
    <t>Mannschaft</t>
  </si>
  <si>
    <t>Verein</t>
  </si>
  <si>
    <t>TSV Penzberg 1</t>
  </si>
  <si>
    <t>TSV 1880 Starnberg 1</t>
  </si>
  <si>
    <t>SG ASV Piding-TSV Freilassing 1</t>
  </si>
  <si>
    <t>TSV Türkenfeld 1923 1</t>
  </si>
  <si>
    <t>SG Giliching / Angelsried</t>
  </si>
  <si>
    <t>SG Giliching / Angelsried 1</t>
  </si>
  <si>
    <t>FT München Süd 1</t>
  </si>
  <si>
    <t>SG Würmtal / Neuried 1</t>
  </si>
  <si>
    <t>HVB-Club München 1</t>
  </si>
  <si>
    <t>Nummer</t>
  </si>
  <si>
    <t>BC Fürstenfeldbruck</t>
  </si>
  <si>
    <t>TSV Neuhausen-Nymphenburg</t>
  </si>
  <si>
    <t>OSC München</t>
  </si>
  <si>
    <t>SpVgg Erdweg</t>
  </si>
  <si>
    <t>DJK Ingolstadt</t>
  </si>
  <si>
    <t>TSV Eintracht Karlsfeld</t>
  </si>
  <si>
    <t>BC Freising 1969</t>
  </si>
  <si>
    <t>TSV Haar</t>
  </si>
  <si>
    <t>ESV München</t>
  </si>
  <si>
    <t>1. BC 1954 München</t>
  </si>
  <si>
    <t>TuS Geretsried</t>
  </si>
  <si>
    <t>Team München</t>
  </si>
  <si>
    <t>TV Traunstein</t>
  </si>
  <si>
    <t>TSV Neubiberg-Ottobrunn</t>
  </si>
  <si>
    <t>Kirchheimer SC</t>
  </si>
  <si>
    <t>BC Pfaffenhofen-Scheyern</t>
  </si>
  <si>
    <t>SG Allianz-Unterföhring</t>
  </si>
  <si>
    <t>TSV Neufahrn</t>
  </si>
  <si>
    <t>TSV 1897 Kösching</t>
  </si>
  <si>
    <t>SG Würmtal / Neuried</t>
  </si>
  <si>
    <t>MTV 1879 München</t>
  </si>
  <si>
    <t>FT München-Blumenau</t>
  </si>
  <si>
    <t>Vfl Kaufering</t>
  </si>
  <si>
    <t>TSV Isen</t>
  </si>
  <si>
    <t>SV DJK Taufkirchen</t>
  </si>
  <si>
    <t>TSV 1865 Murnau</t>
  </si>
  <si>
    <t>TSV Oberhaching-Deisenhofen</t>
  </si>
  <si>
    <t>TSV 1847 Weilheim</t>
  </si>
  <si>
    <t>TSV Vaterstetten</t>
  </si>
  <si>
    <t>TV Markt Schwaben</t>
  </si>
  <si>
    <t>TV 1868 Burghausen</t>
  </si>
  <si>
    <t>TSV Erding</t>
  </si>
  <si>
    <t>BSV Neuburg</t>
  </si>
  <si>
    <t>DJK Eichstätt</t>
  </si>
  <si>
    <t>SG Unterpfaffenhofen-Germering</t>
  </si>
  <si>
    <t>ESV Neuaubing</t>
  </si>
  <si>
    <t>SV Esting</t>
  </si>
  <si>
    <t>TSV 1877 Ebersberg</t>
  </si>
  <si>
    <t>TSV 1880 Starnberg</t>
  </si>
  <si>
    <t>Iffeldorf</t>
  </si>
  <si>
    <t>07-0027</t>
  </si>
  <si>
    <t>07-0045</t>
  </si>
  <si>
    <t>07-0046</t>
  </si>
  <si>
    <t>07-0053</t>
  </si>
  <si>
    <t>07-0062</t>
  </si>
  <si>
    <t>07-0083</t>
  </si>
  <si>
    <t>07-0086</t>
  </si>
  <si>
    <t>07-0090</t>
  </si>
  <si>
    <t>07-0093</t>
  </si>
  <si>
    <t>07-0097</t>
  </si>
  <si>
    <t>07-0116</t>
  </si>
  <si>
    <t>07-0127</t>
  </si>
  <si>
    <t>07-0129</t>
  </si>
  <si>
    <t>07-0130</t>
  </si>
  <si>
    <t>07-0135</t>
  </si>
  <si>
    <t>07-0138</t>
  </si>
  <si>
    <t>07-0142</t>
  </si>
  <si>
    <t>07-0145</t>
  </si>
  <si>
    <t>07-0146</t>
  </si>
  <si>
    <t>07-0147</t>
  </si>
  <si>
    <t>07-0148</t>
  </si>
  <si>
    <t>07-0161</t>
  </si>
  <si>
    <t>07-0167</t>
  </si>
  <si>
    <t>07-0197</t>
  </si>
  <si>
    <t>07-0206</t>
  </si>
  <si>
    <t>07-0210</t>
  </si>
  <si>
    <t>07-0270</t>
  </si>
  <si>
    <t>07-0278</t>
  </si>
  <si>
    <t>07-0286</t>
  </si>
  <si>
    <t>07-0297</t>
  </si>
  <si>
    <t>07-0301</t>
  </si>
  <si>
    <t>07-0304</t>
  </si>
  <si>
    <t>07-0312</t>
  </si>
  <si>
    <t>07-0331</t>
  </si>
  <si>
    <t>07-0372</t>
  </si>
  <si>
    <t>07-0378</t>
  </si>
  <si>
    <t>07-0387</t>
  </si>
  <si>
    <t>07-0393</t>
  </si>
  <si>
    <t>07-0396</t>
  </si>
  <si>
    <t>07-0401</t>
  </si>
  <si>
    <t>07-0409</t>
  </si>
  <si>
    <t>07-0434</t>
  </si>
  <si>
    <t>SG Unterpfaffenhofen-Germering 1</t>
  </si>
  <si>
    <t>Vereins-ID</t>
  </si>
  <si>
    <t>Nr.</t>
  </si>
  <si>
    <t>VorRück</t>
  </si>
  <si>
    <t>Tag</t>
  </si>
  <si>
    <t>Datum</t>
  </si>
  <si>
    <t>Uhrzeit</t>
  </si>
  <si>
    <t>HeimVereinNr</t>
  </si>
  <si>
    <t>HeimMannschaft</t>
  </si>
  <si>
    <t>GastVereinNr</t>
  </si>
  <si>
    <t>GastMannschaft</t>
  </si>
  <si>
    <t>HeimMannschaftNr</t>
  </si>
  <si>
    <t>GastMannschaftNr</t>
  </si>
  <si>
    <t>Ergebnisse</t>
  </si>
  <si>
    <t>Spiellokal</t>
  </si>
  <si>
    <t>Samstag</t>
  </si>
  <si>
    <t>BL-Nord</t>
  </si>
  <si>
    <t>BL-Süd</t>
  </si>
  <si>
    <t>A-Nord</t>
  </si>
  <si>
    <t>1.Spieltag</t>
  </si>
  <si>
    <t>2.Spieltag</t>
  </si>
  <si>
    <t>3.Spieltag</t>
  </si>
  <si>
    <t>4.Spieltag</t>
  </si>
  <si>
    <t>5.Spieltag</t>
  </si>
  <si>
    <t>6.Spieltag</t>
  </si>
  <si>
    <t>7.Spieltag</t>
  </si>
  <si>
    <t>8.Spieltag</t>
  </si>
  <si>
    <t>Spieltag</t>
  </si>
  <si>
    <t>Liga</t>
  </si>
  <si>
    <t>Heimmanschaft</t>
  </si>
  <si>
    <t>Auswahl</t>
  </si>
  <si>
    <t>Indirekt</t>
  </si>
  <si>
    <t>Datum 1</t>
  </si>
  <si>
    <t>Datum 2</t>
  </si>
  <si>
    <t>Bezirk Oberbayern 2017/2018</t>
  </si>
  <si>
    <t>MAX:</t>
  </si>
  <si>
    <t>MIN:</t>
  </si>
  <si>
    <r>
      <t xml:space="preserve">Bitte zunächst den </t>
    </r>
    <r>
      <rPr>
        <b/>
        <sz val="12"/>
        <color theme="1"/>
        <rFont val="Calibri"/>
        <family val="2"/>
        <scheme val="minor"/>
      </rPr>
      <t>Verein auswählen</t>
    </r>
    <r>
      <rPr>
        <sz val="12"/>
        <color theme="1"/>
        <rFont val="Calibri"/>
        <family val="2"/>
        <scheme val="minor"/>
      </rPr>
      <t>:</t>
    </r>
  </si>
  <si>
    <t>Zum Abschluss das Dokument bitte speichern und dabei das "VEREIN" im</t>
  </si>
  <si>
    <r>
      <t>Die Anfangszeiten sind in der Spielordnung §</t>
    </r>
    <r>
      <rPr>
        <b/>
        <sz val="12"/>
        <color theme="1"/>
        <rFont val="Calibri"/>
        <family val="2"/>
        <scheme val="minor"/>
      </rPr>
      <t>38, Abs. 2 geregelt.</t>
    </r>
  </si>
  <si>
    <t>mwocher@me.com; maximilian.walter@svlohhof.de</t>
  </si>
  <si>
    <t>Mit Sportlichen Grüßen,</t>
  </si>
  <si>
    <t>Marcel Wocher      Maximilian Walter</t>
  </si>
  <si>
    <t xml:space="preserve">       Sporwart                       Spielausschuss</t>
  </si>
  <si>
    <t>Die Datei bitte an die folgenden beiden E-Mail-Adressen verschicken:</t>
  </si>
  <si>
    <t>Zumeldung der Anfangszeiten (Frist: 15.8.2017)</t>
  </si>
  <si>
    <t>A-West</t>
  </si>
  <si>
    <t>A-Ost</t>
  </si>
  <si>
    <t>A-Süd</t>
  </si>
  <si>
    <t>B-Nord</t>
  </si>
  <si>
    <t>B-West</t>
  </si>
  <si>
    <t>B-Süd</t>
  </si>
  <si>
    <t>B-Ost</t>
  </si>
  <si>
    <t>Spielnr.</t>
  </si>
  <si>
    <t>Halle</t>
  </si>
  <si>
    <r>
      <rPr>
        <b/>
        <sz val="12"/>
        <color theme="1"/>
        <rFont val="Calibri"/>
        <family val="2"/>
        <scheme val="minor"/>
      </rPr>
      <t>Samstags</t>
    </r>
    <r>
      <rPr>
        <sz val="12"/>
        <color theme="1"/>
        <rFont val="Calibri"/>
        <family val="2"/>
        <scheme val="minor"/>
      </rPr>
      <t xml:space="preserve"> zwischen </t>
    </r>
    <r>
      <rPr>
        <b/>
        <sz val="12"/>
        <color theme="1"/>
        <rFont val="Calibri"/>
        <family val="2"/>
        <scheme val="minor"/>
      </rPr>
      <t>14-15 Uhr</t>
    </r>
  </si>
  <si>
    <r>
      <rPr>
        <b/>
        <sz val="12"/>
        <color theme="1"/>
        <rFont val="Calibri"/>
        <family val="2"/>
        <scheme val="minor"/>
      </rPr>
      <t>Sonntags</t>
    </r>
    <r>
      <rPr>
        <sz val="12"/>
        <color theme="1"/>
        <rFont val="Calibri"/>
        <family val="2"/>
        <scheme val="minor"/>
      </rPr>
      <t xml:space="preserve"> zwischen </t>
    </r>
    <r>
      <rPr>
        <b/>
        <sz val="12"/>
        <color theme="1"/>
        <rFont val="Calibri"/>
        <family val="2"/>
        <scheme val="minor"/>
      </rPr>
      <t>10-12 Uhr.</t>
    </r>
  </si>
  <si>
    <t>Folgende Startzeiten stehen daher zur Auswahl:</t>
  </si>
  <si>
    <r>
      <t xml:space="preserve">Bitte jetzt alle angezeigten </t>
    </r>
    <r>
      <rPr>
        <b/>
        <sz val="12"/>
        <color theme="1"/>
        <rFont val="Calibri"/>
        <family val="2"/>
        <scheme val="minor"/>
      </rPr>
      <t>Datums-, Uhrzeit- und Hallenfelder</t>
    </r>
    <r>
      <rPr>
        <sz val="12"/>
        <color theme="1"/>
        <rFont val="Calibri"/>
        <family val="2"/>
        <scheme val="minor"/>
      </rPr>
      <t xml:space="preserve"> füllen.</t>
    </r>
  </si>
  <si>
    <t>Hinweis zur Befüllung der Halle:</t>
  </si>
  <si>
    <t>https://badminton-bbv.de/spielbetrieb/nuliga/</t>
  </si>
  <si>
    <t>Link öffnen &gt; Anmelden &gt; Reiter "Verein"  &gt; dort werden rechts am Rand Die Sporthallen 1-3 angezeigt</t>
  </si>
  <si>
    <t>Falls keine angezeigt werden müssen diese unter "Stammdaten pflegen" angelegt werden.</t>
  </si>
  <si>
    <t>Dieses Formular bitte nur benutzen wenn Formular 1 aus technischen Gründen nicht funktioniert.</t>
  </si>
  <si>
    <t>(z.B. wenn die Excelfunktionen nicht unterstützt werden)</t>
  </si>
  <si>
    <r>
      <t xml:space="preserve">Bitte zunächst den </t>
    </r>
    <r>
      <rPr>
        <b/>
        <sz val="12"/>
        <color theme="1"/>
        <rFont val="Calibri"/>
        <family val="2"/>
        <scheme val="minor"/>
      </rPr>
      <t>Verein angeben</t>
    </r>
    <r>
      <rPr>
        <sz val="12"/>
        <color theme="1"/>
        <rFont val="Calibri"/>
        <family val="2"/>
        <scheme val="minor"/>
      </rPr>
      <t>:</t>
    </r>
  </si>
  <si>
    <t>Wir akzeptieren ausschließlich fristgerechte Zumeldungen über dieses Excel-Sheet.</t>
  </si>
  <si>
    <t>Ansonsten wird als Startzeit für die Heimspiele Samstag 14, 16 und 18 Uhr festgelegt.</t>
  </si>
  <si>
    <t>Kommentarfeld für die Vereine:</t>
  </si>
  <si>
    <t>Spielnummer</t>
  </si>
  <si>
    <r>
      <t xml:space="preserve">Der </t>
    </r>
    <r>
      <rPr>
        <b/>
        <sz val="12"/>
        <color theme="1"/>
        <rFont val="Calibri"/>
        <family val="2"/>
        <scheme val="minor"/>
      </rPr>
      <t>8. Spieltag</t>
    </r>
    <r>
      <rPr>
        <sz val="12"/>
        <color theme="1"/>
        <rFont val="Calibri"/>
        <family val="2"/>
        <scheme val="minor"/>
      </rPr>
      <t xml:space="preserve"> findet bei allen zeitgleich am </t>
    </r>
    <r>
      <rPr>
        <b/>
        <sz val="12"/>
        <color theme="1"/>
        <rFont val="Calibri"/>
        <family val="2"/>
        <scheme val="minor"/>
      </rPr>
      <t xml:space="preserve">24.03.2018 </t>
    </r>
    <r>
      <rPr>
        <sz val="12"/>
        <color theme="1"/>
        <rFont val="Calibri"/>
        <family val="2"/>
        <scheme val="minor"/>
      </rPr>
      <t>um</t>
    </r>
    <r>
      <rPr>
        <b/>
        <sz val="12"/>
        <color theme="1"/>
        <rFont val="Calibri"/>
        <family val="2"/>
        <scheme val="minor"/>
      </rPr>
      <t xml:space="preserve"> 14 Uhr </t>
    </r>
    <r>
      <rPr>
        <sz val="12"/>
        <color theme="1"/>
        <rFont val="Calibri"/>
        <family val="2"/>
        <scheme val="minor"/>
      </rPr>
      <t>statt.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</si>
</sst>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;@"/>
    <numFmt numFmtId="165" formatCode="#,##0.00\ _€"/>
    <numFmt numFmtId="166" formatCode="#,##0.00\ &quot;€&quot;"/>
    <numFmt numFmtId="167" formatCode="&quot;Halle&quot;\ 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b/>
      <sz val="12"/>
      <color theme="4" tint="0.39997558519241921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/>
    <xf numFmtId="0" fontId="5" fillId="4" borderId="1" xfId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left" vertical="top" wrapText="1"/>
    </xf>
    <xf numFmtId="0" fontId="0" fillId="0" borderId="0" xfId="0"/>
    <xf numFmtId="0" fontId="3" fillId="0" borderId="1" xfId="0" applyFont="1" applyBorder="1"/>
    <xf numFmtId="0" fontId="1" fillId="3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7" borderId="1" xfId="0" applyFill="1" applyBorder="1"/>
    <xf numFmtId="0" fontId="1" fillId="8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0" xfId="0"/>
    <xf numFmtId="0" fontId="0" fillId="0" borderId="1" xfId="0" applyBorder="1"/>
    <xf numFmtId="0" fontId="0" fillId="7" borderId="1" xfId="0" applyFill="1" applyBorder="1"/>
    <xf numFmtId="0" fontId="1" fillId="7" borderId="1" xfId="0" applyFont="1" applyFill="1" applyBorder="1"/>
    <xf numFmtId="20" fontId="0" fillId="6" borderId="1" xfId="0" applyNumberFormat="1" applyFill="1" applyBorder="1"/>
    <xf numFmtId="14" fontId="0" fillId="6" borderId="1" xfId="0" applyNumberFormat="1" applyFill="1" applyBorder="1"/>
    <xf numFmtId="0" fontId="0" fillId="0" borderId="1" xfId="0" applyBorder="1"/>
    <xf numFmtId="0" fontId="0" fillId="6" borderId="1" xfId="0" applyFill="1" applyBorder="1"/>
    <xf numFmtId="0" fontId="0" fillId="6" borderId="0" xfId="0" applyFill="1"/>
    <xf numFmtId="0" fontId="1" fillId="6" borderId="1" xfId="0" applyFont="1" applyFill="1" applyBorder="1"/>
    <xf numFmtId="0" fontId="0" fillId="11" borderId="1" xfId="0" applyFill="1" applyBorder="1"/>
    <xf numFmtId="0" fontId="0" fillId="10" borderId="1" xfId="0" applyFill="1" applyBorder="1"/>
    <xf numFmtId="0" fontId="3" fillId="5" borderId="2" xfId="0" applyFont="1" applyFill="1" applyBorder="1"/>
    <xf numFmtId="14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4" borderId="0" xfId="0" applyFont="1" applyFill="1"/>
    <xf numFmtId="0" fontId="11" fillId="4" borderId="0" xfId="0" applyFont="1" applyFill="1"/>
    <xf numFmtId="0" fontId="9" fillId="4" borderId="0" xfId="2" applyFill="1"/>
    <xf numFmtId="0" fontId="3" fillId="4" borderId="1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10" fillId="4" borderId="0" xfId="0" applyFont="1" applyFill="1" applyBorder="1"/>
    <xf numFmtId="0" fontId="3" fillId="4" borderId="2" xfId="0" applyFont="1" applyFill="1" applyBorder="1"/>
    <xf numFmtId="14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11" fillId="4" borderId="1" xfId="0" applyFont="1" applyFill="1" applyBorder="1"/>
    <xf numFmtId="0" fontId="12" fillId="4" borderId="1" xfId="0" applyFont="1" applyFill="1" applyBorder="1"/>
    <xf numFmtId="14" fontId="11" fillId="4" borderId="1" xfId="0" applyNumberFormat="1" applyFont="1" applyFill="1" applyBorder="1"/>
    <xf numFmtId="0" fontId="11" fillId="4" borderId="0" xfId="0" applyFont="1" applyFill="1" applyBorder="1"/>
    <xf numFmtId="164" fontId="3" fillId="4" borderId="0" xfId="0" applyNumberFormat="1" applyFont="1" applyFill="1"/>
    <xf numFmtId="164" fontId="13" fillId="4" borderId="1" xfId="0" applyNumberFormat="1" applyFont="1" applyFill="1" applyBorder="1"/>
    <xf numFmtId="164" fontId="3" fillId="4" borderId="3" xfId="0" applyNumberFormat="1" applyFont="1" applyFill="1" applyBorder="1"/>
    <xf numFmtId="164" fontId="3" fillId="4" borderId="1" xfId="0" applyNumberFormat="1" applyFont="1" applyFill="1" applyBorder="1"/>
    <xf numFmtId="165" fontId="3" fillId="4" borderId="1" xfId="0" applyNumberFormat="1" applyFont="1" applyFill="1" applyBorder="1"/>
    <xf numFmtId="1" fontId="17" fillId="4" borderId="1" xfId="0" applyNumberFormat="1" applyFont="1" applyFill="1" applyBorder="1"/>
    <xf numFmtId="0" fontId="6" fillId="4" borderId="0" xfId="0" applyFont="1" applyFill="1"/>
    <xf numFmtId="0" fontId="15" fillId="4" borderId="0" xfId="0" applyFont="1" applyFill="1"/>
    <xf numFmtId="0" fontId="1" fillId="12" borderId="1" xfId="0" applyFont="1" applyFill="1" applyBorder="1" applyAlignment="1">
      <alignment horizontal="center"/>
    </xf>
    <xf numFmtId="167" fontId="6" fillId="4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0" fontId="6" fillId="5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6" fontId="3" fillId="5" borderId="0" xfId="0" applyNumberFormat="1" applyFont="1" applyFill="1" applyAlignment="1">
      <alignment vertical="top" wrapText="1"/>
    </xf>
    <xf numFmtId="0" fontId="6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9" fillId="4" borderId="0" xfId="2" applyFill="1" applyAlignment="1">
      <alignment horizontal="left"/>
    </xf>
    <xf numFmtId="0" fontId="14" fillId="12" borderId="1" xfId="0" applyFont="1" applyFill="1" applyBorder="1" applyAlignment="1">
      <alignment horizontal="center"/>
    </xf>
  </cellXfs>
  <cellStyles count="3">
    <cellStyle name="Link" xfId="2" builtinId="8"/>
    <cellStyle name="Standard" xfId="0" builtinId="0"/>
    <cellStyle name="Standard 2" xfId="1"/>
  </cellStyles>
  <dxfs count="7"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dminton-bbv.de/spielbetrieb/nuliga/" TargetMode="External"/><Relationship Id="rId2" Type="http://schemas.openxmlformats.org/officeDocument/2006/relationships/hyperlink" Target="mailto:mwocher@me.com;%20maximilian.walter@svlohhof.de?subject==L35" TargetMode="External"/><Relationship Id="rId1" Type="http://schemas.openxmlformats.org/officeDocument/2006/relationships/hyperlink" Target="mailto:mwocher@me.com;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adminton-bbv.de/spielbetrieb/nuliga/" TargetMode="External"/><Relationship Id="rId2" Type="http://schemas.openxmlformats.org/officeDocument/2006/relationships/hyperlink" Target="mailto:mwocher@me.com;%20maximilian.walter@svlohhof.de?subject==L35" TargetMode="External"/><Relationship Id="rId1" Type="http://schemas.openxmlformats.org/officeDocument/2006/relationships/hyperlink" Target="mailto:mwocher@me.com;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bbv-badmintondemo.liga.nu/cgi-bin/WebObjects/nuLigaAdminBADDE.woa/1/wo/zqRgfKZ9ds9vQzeJRT22yw/19.0.59.1.3.5.15.0.1.3" TargetMode="External"/><Relationship Id="rId13" Type="http://schemas.openxmlformats.org/officeDocument/2006/relationships/hyperlink" Target="https://bbv-badmintondemo.liga.nu/cgi-bin/WebObjects/nuLigaAdminBADDE.woa/1/wo/zqRgfKZ9ds9vQzeJRT22yw/24.0.59.1.3.5.15.0.1.3" TargetMode="External"/><Relationship Id="rId3" Type="http://schemas.openxmlformats.org/officeDocument/2006/relationships/hyperlink" Target="https://bbv-badmintondemo.liga.nu/cgi-bin/WebObjects/nuLigaAdminBADDE.woa/1/wo/zqRgfKZ9ds9vQzeJRT22yw/12.0.59.1.3.5.15.0.1.3" TargetMode="External"/><Relationship Id="rId7" Type="http://schemas.openxmlformats.org/officeDocument/2006/relationships/hyperlink" Target="https://bbv-badmintondemo.liga.nu/cgi-bin/WebObjects/nuLigaAdminBADDE.woa/1/wo/zqRgfKZ9ds9vQzeJRT22yw/18.0.59.1.3.5.15.0.1.3" TargetMode="External"/><Relationship Id="rId12" Type="http://schemas.openxmlformats.org/officeDocument/2006/relationships/hyperlink" Target="https://bbv-badmintondemo.liga.nu/cgi-bin/WebObjects/nuLigaAdminBADDE.woa/1/wo/zqRgfKZ9ds9vQzeJRT22yw/23.0.59.1.3.5.15.0.1.3" TargetMode="External"/><Relationship Id="rId2" Type="http://schemas.openxmlformats.org/officeDocument/2006/relationships/hyperlink" Target="https://bbv-badmintondemo.liga.nu/cgi-bin/WebObjects/nuLigaAdminBADDE.woa/1/wo/zqRgfKZ9ds9vQzeJRT22yw/11.0.59.1.3.5.15.0.1.3" TargetMode="External"/><Relationship Id="rId16" Type="http://schemas.openxmlformats.org/officeDocument/2006/relationships/hyperlink" Target="https://bbv-badmintondemo.liga.nu/cgi-bin/WebObjects/nuLigaAdminBADDE.woa/1/wo/zqRgfKZ9ds9vQzeJRT22yw/28.0.59.1.3.5.15.0.1.3" TargetMode="External"/><Relationship Id="rId1" Type="http://schemas.openxmlformats.org/officeDocument/2006/relationships/hyperlink" Target="https://bbv-badmintondemo.liga.nu/cgi-bin/WebObjects/nuLigaAdminBADDE.woa/1/wo/zqRgfKZ9ds9vQzeJRT22yw/10.0.59.1.3.5.15.1.1.3" TargetMode="External"/><Relationship Id="rId6" Type="http://schemas.openxmlformats.org/officeDocument/2006/relationships/hyperlink" Target="https://bbv-badmintondemo.liga.nu/cgi-bin/WebObjects/nuLigaAdminBADDE.woa/1/wo/zqRgfKZ9ds9vQzeJRT22yw/17.0.59.1.3.5.15.0.1.3" TargetMode="External"/><Relationship Id="rId11" Type="http://schemas.openxmlformats.org/officeDocument/2006/relationships/hyperlink" Target="https://bbv-badmintondemo.liga.nu/cgi-bin/WebObjects/nuLigaAdminBADDE.woa/1/wo/zqRgfKZ9ds9vQzeJRT22yw/22.0.59.1.3.5.15.0.1.3" TargetMode="External"/><Relationship Id="rId5" Type="http://schemas.openxmlformats.org/officeDocument/2006/relationships/hyperlink" Target="https://bbv-badmintondemo.liga.nu/cgi-bin/WebObjects/nuLigaAdminBADDE.woa/1/wo/zqRgfKZ9ds9vQzeJRT22yw/16.0.59.1.3.5.15.0.1.3" TargetMode="External"/><Relationship Id="rId15" Type="http://schemas.openxmlformats.org/officeDocument/2006/relationships/hyperlink" Target="https://bbv-badmintondemo.liga.nu/cgi-bin/WebObjects/nuLigaAdminBADDE.woa/1/wo/zqRgfKZ9ds9vQzeJRT22yw/27.0.59.1.3.5.15.0.1.3" TargetMode="External"/><Relationship Id="rId10" Type="http://schemas.openxmlformats.org/officeDocument/2006/relationships/hyperlink" Target="https://bbv-badmintondemo.liga.nu/cgi-bin/WebObjects/nuLigaAdminBADDE.woa/1/wo/zqRgfKZ9ds9vQzeJRT22yw/21.0.59.1.3.5.15.0.1.3" TargetMode="External"/><Relationship Id="rId4" Type="http://schemas.openxmlformats.org/officeDocument/2006/relationships/hyperlink" Target="https://bbv-badmintondemo.liga.nu/cgi-bin/WebObjects/nuLigaAdminBADDE.woa/1/wo/zqRgfKZ9ds9vQzeJRT22yw/13.0.59.1.3.5.15.0.1.3" TargetMode="External"/><Relationship Id="rId9" Type="http://schemas.openxmlformats.org/officeDocument/2006/relationships/hyperlink" Target="https://bbv-badmintondemo.liga.nu/cgi-bin/WebObjects/nuLigaAdminBADDE.woa/1/wo/zqRgfKZ9ds9vQzeJRT22yw/20.0.59.1.3.5.15.0.1.3" TargetMode="External"/><Relationship Id="rId14" Type="http://schemas.openxmlformats.org/officeDocument/2006/relationships/hyperlink" Target="https://bbv-badmintondemo.liga.nu/cgi-bin/WebObjects/nuLigaAdminBADDE.woa/1/wo/zqRgfKZ9ds9vQzeJRT22yw/25.0.59.1.3.5.15.0.1.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  <pageSetUpPr fitToPage="1"/>
  </sheetPr>
  <dimension ref="A1:AE68"/>
  <sheetViews>
    <sheetView tabSelected="1" workbookViewId="0">
      <selection activeCell="A3" sqref="A3"/>
    </sheetView>
  </sheetViews>
  <sheetFormatPr baseColWidth="10" defaultColWidth="11.453125" defaultRowHeight="15.5" x14ac:dyDescent="0.35"/>
  <cols>
    <col min="1" max="1" width="2.26953125" style="44" customWidth="1"/>
    <col min="2" max="2" width="3.453125" style="44" customWidth="1"/>
    <col min="3" max="3" width="12.1796875" style="44" customWidth="1"/>
    <col min="4" max="4" width="32.1796875" style="44" customWidth="1"/>
    <col min="5" max="5" width="13.54296875" style="44" customWidth="1"/>
    <col min="6" max="6" width="13.453125" style="44" customWidth="1"/>
    <col min="7" max="7" width="8.81640625" style="44" customWidth="1"/>
    <col min="8" max="8" width="12.26953125" style="44" customWidth="1"/>
    <col min="9" max="17" width="11.453125" style="44" hidden="1" customWidth="1"/>
    <col min="18" max="22" width="11.453125" style="44" customWidth="1"/>
    <col min="23" max="16384" width="11.453125" style="44"/>
  </cols>
  <sheetData>
    <row r="1" spans="1:16" ht="26" x14ac:dyDescent="0.6">
      <c r="A1" s="72" t="s">
        <v>267</v>
      </c>
      <c r="B1" s="72"/>
      <c r="C1" s="72"/>
      <c r="D1" s="72"/>
      <c r="E1" s="72"/>
      <c r="F1" s="72"/>
      <c r="G1" s="72"/>
      <c r="H1" s="72"/>
    </row>
    <row r="2" spans="1:16" x14ac:dyDescent="0.35">
      <c r="A2" s="73" t="s">
        <v>256</v>
      </c>
      <c r="B2" s="73"/>
      <c r="C2" s="73"/>
      <c r="D2" s="73"/>
      <c r="E2" s="73"/>
      <c r="F2" s="73"/>
      <c r="G2" s="73"/>
      <c r="H2" s="73"/>
    </row>
    <row r="3" spans="1:16" ht="8.25" customHeight="1" x14ac:dyDescent="0.35"/>
    <row r="4" spans="1:16" x14ac:dyDescent="0.35">
      <c r="B4" s="44" t="s">
        <v>261</v>
      </c>
    </row>
    <row r="5" spans="1:16" x14ac:dyDescent="0.35">
      <c r="B5" s="44" t="s">
        <v>279</v>
      </c>
    </row>
    <row r="6" spans="1:16" x14ac:dyDescent="0.35">
      <c r="B6" s="44" t="s">
        <v>277</v>
      </c>
    </row>
    <row r="7" spans="1:16" x14ac:dyDescent="0.35">
      <c r="B7" s="44" t="s">
        <v>278</v>
      </c>
    </row>
    <row r="8" spans="1:16" x14ac:dyDescent="0.35">
      <c r="B8" s="44" t="s">
        <v>292</v>
      </c>
    </row>
    <row r="9" spans="1:16" ht="9" customHeight="1" x14ac:dyDescent="0.35"/>
    <row r="10" spans="1:16" x14ac:dyDescent="0.35">
      <c r="B10" s="44" t="s">
        <v>259</v>
      </c>
    </row>
    <row r="11" spans="1:16" ht="9" customHeight="1" thickBot="1" x14ac:dyDescent="0.4"/>
    <row r="12" spans="1:16" ht="16" thickBot="1" x14ac:dyDescent="0.4">
      <c r="B12" s="78" t="s">
        <v>129</v>
      </c>
      <c r="C12" s="79"/>
      <c r="D12" s="79"/>
      <c r="E12" s="79"/>
      <c r="F12" s="79"/>
      <c r="G12" s="80"/>
    </row>
    <row r="13" spans="1:16" ht="8.25" customHeight="1" x14ac:dyDescent="0.35">
      <c r="K13" s="45"/>
      <c r="L13" s="45"/>
      <c r="M13" s="45"/>
      <c r="N13" s="45"/>
      <c r="O13" s="45"/>
      <c r="P13" s="45"/>
    </row>
    <row r="14" spans="1:16" x14ac:dyDescent="0.35">
      <c r="B14" s="44" t="s">
        <v>280</v>
      </c>
      <c r="K14" s="45"/>
      <c r="L14" s="45"/>
      <c r="M14" s="45"/>
      <c r="N14" s="45"/>
      <c r="O14" s="45"/>
      <c r="P14" s="45"/>
    </row>
    <row r="15" spans="1:16" x14ac:dyDescent="0.35">
      <c r="B15" s="44" t="s">
        <v>281</v>
      </c>
      <c r="K15" s="45"/>
      <c r="L15" s="45"/>
      <c r="M15" s="45"/>
      <c r="N15" s="45"/>
      <c r="O15" s="45"/>
      <c r="P15" s="45"/>
    </row>
    <row r="16" spans="1:16" x14ac:dyDescent="0.35">
      <c r="B16" s="46" t="s">
        <v>282</v>
      </c>
      <c r="K16" s="45"/>
      <c r="L16" s="45"/>
      <c r="M16" s="45"/>
      <c r="N16" s="45"/>
      <c r="O16" s="45"/>
      <c r="P16" s="45"/>
    </row>
    <row r="17" spans="2:31" x14ac:dyDescent="0.35">
      <c r="B17" s="44" t="s">
        <v>283</v>
      </c>
      <c r="K17" s="45"/>
      <c r="L17" s="45"/>
      <c r="M17" s="45"/>
      <c r="N17" s="45"/>
      <c r="O17" s="45"/>
      <c r="P17" s="45"/>
    </row>
    <row r="18" spans="2:31" x14ac:dyDescent="0.35">
      <c r="B18" s="44" t="s">
        <v>284</v>
      </c>
      <c r="K18" s="45"/>
      <c r="L18" s="45"/>
      <c r="M18" s="45"/>
      <c r="N18" s="45"/>
      <c r="O18" s="45"/>
      <c r="P18" s="45"/>
    </row>
    <row r="19" spans="2:31" x14ac:dyDescent="0.35">
      <c r="K19" s="45"/>
      <c r="L19" s="45"/>
      <c r="M19" s="45"/>
      <c r="N19" s="45"/>
      <c r="O19" s="45"/>
      <c r="P19" s="45"/>
    </row>
    <row r="20" spans="2:31" x14ac:dyDescent="0.35">
      <c r="B20" s="47" t="s">
        <v>8</v>
      </c>
      <c r="C20" s="48" t="s">
        <v>250</v>
      </c>
      <c r="D20" s="48" t="s">
        <v>128</v>
      </c>
      <c r="E20" s="48" t="s">
        <v>249</v>
      </c>
      <c r="F20" s="49" t="s">
        <v>227</v>
      </c>
      <c r="G20" s="49" t="s">
        <v>228</v>
      </c>
      <c r="H20" s="49" t="s">
        <v>276</v>
      </c>
      <c r="I20" s="50" t="s">
        <v>252</v>
      </c>
      <c r="J20" s="51"/>
      <c r="K20" s="45"/>
      <c r="L20" s="50" t="s">
        <v>249</v>
      </c>
      <c r="M20" s="50" t="s">
        <v>254</v>
      </c>
      <c r="N20" s="50" t="s">
        <v>255</v>
      </c>
      <c r="O20" s="50" t="s">
        <v>253</v>
      </c>
      <c r="P20" s="51"/>
    </row>
    <row r="21" spans="2:31" x14ac:dyDescent="0.35">
      <c r="B21" s="52" t="str">
        <f>Berechnung!L2</f>
        <v/>
      </c>
      <c r="C21" s="52" t="str">
        <f>Berechnung!M2</f>
        <v/>
      </c>
      <c r="D21" s="52" t="str">
        <f>Berechnung!N2</f>
        <v/>
      </c>
      <c r="E21" s="52" t="str">
        <f>Berechnung!O2</f>
        <v/>
      </c>
      <c r="F21" s="53"/>
      <c r="G21" s="54"/>
      <c r="H21" s="68"/>
      <c r="I21" s="55" t="e">
        <f t="shared" ref="I21:I39" si="0">VLOOKUP(E21,$L$21:$O$28,4,FALSE)</f>
        <v>#N/A</v>
      </c>
      <c r="J21" s="55" t="str">
        <f>IF(WEEKDAY($F21)=7,$L$31,$L$32)</f>
        <v>M31:O31</v>
      </c>
      <c r="K21" s="45"/>
      <c r="L21" s="56" t="s">
        <v>241</v>
      </c>
      <c r="M21" s="57">
        <v>43001</v>
      </c>
      <c r="N21" s="57">
        <f t="shared" ref="N21:N27" si="1">M21+1</f>
        <v>43002</v>
      </c>
      <c r="O21" s="55" t="str">
        <f>"M"&amp;ROW(M21)&amp;":N"&amp;ROW(N21)</f>
        <v>M21:N21</v>
      </c>
      <c r="P21" s="58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2:31" x14ac:dyDescent="0.35">
      <c r="B22" s="47" t="str">
        <f>Berechnung!L3</f>
        <v/>
      </c>
      <c r="C22" s="47" t="str">
        <f>Berechnung!M3</f>
        <v/>
      </c>
      <c r="D22" s="47" t="str">
        <f>Berechnung!N3</f>
        <v/>
      </c>
      <c r="E22" s="47" t="str">
        <f>Berechnung!O3</f>
        <v/>
      </c>
      <c r="F22" s="53"/>
      <c r="G22" s="54"/>
      <c r="H22" s="68"/>
      <c r="I22" s="55" t="e">
        <f t="shared" si="0"/>
        <v>#N/A</v>
      </c>
      <c r="J22" s="55" t="str">
        <f t="shared" ref="J22:J39" si="2">IF(WEEKDAY($F22)=7,$L$31,$L$32)</f>
        <v>M31:O31</v>
      </c>
      <c r="K22" s="45"/>
      <c r="L22" s="56" t="s">
        <v>242</v>
      </c>
      <c r="M22" s="57">
        <v>43022</v>
      </c>
      <c r="N22" s="57">
        <f t="shared" si="1"/>
        <v>43023</v>
      </c>
      <c r="O22" s="55" t="str">
        <f t="shared" ref="O22:O27" si="3">"M"&amp;ROW(M22)&amp;":N"&amp;ROW(N22)</f>
        <v>M22:N22</v>
      </c>
      <c r="P22" s="58"/>
    </row>
    <row r="23" spans="2:31" x14ac:dyDescent="0.35">
      <c r="B23" s="47" t="str">
        <f>Berechnung!L4</f>
        <v/>
      </c>
      <c r="C23" s="47" t="str">
        <f>Berechnung!M4</f>
        <v/>
      </c>
      <c r="D23" s="47" t="str">
        <f>Berechnung!N4</f>
        <v/>
      </c>
      <c r="E23" s="47" t="str">
        <f>Berechnung!O4</f>
        <v/>
      </c>
      <c r="F23" s="53"/>
      <c r="G23" s="54"/>
      <c r="H23" s="68"/>
      <c r="I23" s="55" t="e">
        <f t="shared" si="0"/>
        <v>#N/A</v>
      </c>
      <c r="J23" s="55" t="str">
        <f t="shared" si="2"/>
        <v>M31:O31</v>
      </c>
      <c r="K23" s="45"/>
      <c r="L23" s="56" t="s">
        <v>243</v>
      </c>
      <c r="M23" s="57">
        <v>43036</v>
      </c>
      <c r="N23" s="57">
        <f t="shared" si="1"/>
        <v>43037</v>
      </c>
      <c r="O23" s="55" t="str">
        <f t="shared" si="3"/>
        <v>M23:N23</v>
      </c>
      <c r="P23" s="58"/>
    </row>
    <row r="24" spans="2:31" x14ac:dyDescent="0.35">
      <c r="B24" s="47" t="str">
        <f>Berechnung!L5</f>
        <v/>
      </c>
      <c r="C24" s="47" t="str">
        <f>Berechnung!M5</f>
        <v/>
      </c>
      <c r="D24" s="47" t="str">
        <f>Berechnung!N5</f>
        <v/>
      </c>
      <c r="E24" s="47" t="str">
        <f>Berechnung!O5</f>
        <v/>
      </c>
      <c r="F24" s="53"/>
      <c r="G24" s="54"/>
      <c r="H24" s="68"/>
      <c r="I24" s="55" t="e">
        <f t="shared" si="0"/>
        <v>#N/A</v>
      </c>
      <c r="J24" s="55" t="str">
        <f t="shared" si="2"/>
        <v>M31:O31</v>
      </c>
      <c r="K24" s="45"/>
      <c r="L24" s="56" t="s">
        <v>244</v>
      </c>
      <c r="M24" s="57">
        <v>43050</v>
      </c>
      <c r="N24" s="57">
        <f t="shared" si="1"/>
        <v>43051</v>
      </c>
      <c r="O24" s="55" t="str">
        <f t="shared" si="3"/>
        <v>M24:N24</v>
      </c>
      <c r="P24" s="58"/>
    </row>
    <row r="25" spans="2:31" x14ac:dyDescent="0.35">
      <c r="B25" s="47" t="str">
        <f>Berechnung!L6</f>
        <v/>
      </c>
      <c r="C25" s="47" t="str">
        <f>Berechnung!M6</f>
        <v/>
      </c>
      <c r="D25" s="47" t="str">
        <f>Berechnung!N6</f>
        <v/>
      </c>
      <c r="E25" s="47" t="str">
        <f>Berechnung!O6</f>
        <v/>
      </c>
      <c r="F25" s="53"/>
      <c r="G25" s="54"/>
      <c r="H25" s="68"/>
      <c r="I25" s="55" t="e">
        <f t="shared" si="0"/>
        <v>#N/A</v>
      </c>
      <c r="J25" s="55" t="str">
        <f t="shared" si="2"/>
        <v>M31:O31</v>
      </c>
      <c r="K25" s="45"/>
      <c r="L25" s="56" t="s">
        <v>245</v>
      </c>
      <c r="M25" s="57">
        <v>43120</v>
      </c>
      <c r="N25" s="57">
        <f t="shared" si="1"/>
        <v>43121</v>
      </c>
      <c r="O25" s="55" t="str">
        <f t="shared" si="3"/>
        <v>M25:N25</v>
      </c>
      <c r="P25" s="58"/>
    </row>
    <row r="26" spans="2:31" x14ac:dyDescent="0.35">
      <c r="B26" s="47" t="str">
        <f>Berechnung!L7</f>
        <v/>
      </c>
      <c r="C26" s="47" t="str">
        <f>Berechnung!M7</f>
        <v/>
      </c>
      <c r="D26" s="47" t="str">
        <f>Berechnung!N7</f>
        <v/>
      </c>
      <c r="E26" s="47" t="str">
        <f>Berechnung!O7</f>
        <v/>
      </c>
      <c r="F26" s="53"/>
      <c r="G26" s="54"/>
      <c r="H26" s="68"/>
      <c r="I26" s="55" t="e">
        <f t="shared" si="0"/>
        <v>#N/A</v>
      </c>
      <c r="J26" s="55" t="str">
        <f t="shared" si="2"/>
        <v>M31:O31</v>
      </c>
      <c r="K26" s="45"/>
      <c r="L26" s="56" t="s">
        <v>246</v>
      </c>
      <c r="M26" s="57">
        <v>43148</v>
      </c>
      <c r="N26" s="57">
        <f t="shared" si="1"/>
        <v>43149</v>
      </c>
      <c r="O26" s="55" t="str">
        <f t="shared" si="3"/>
        <v>M26:N26</v>
      </c>
      <c r="P26" s="58"/>
    </row>
    <row r="27" spans="2:31" x14ac:dyDescent="0.35">
      <c r="B27" s="47" t="str">
        <f>Berechnung!L8</f>
        <v/>
      </c>
      <c r="C27" s="47" t="str">
        <f>Berechnung!M8</f>
        <v/>
      </c>
      <c r="D27" s="47" t="str">
        <f>Berechnung!N8</f>
        <v/>
      </c>
      <c r="E27" s="47" t="str">
        <f>Berechnung!O8</f>
        <v/>
      </c>
      <c r="F27" s="53"/>
      <c r="G27" s="54"/>
      <c r="H27" s="68"/>
      <c r="I27" s="55" t="e">
        <f t="shared" si="0"/>
        <v>#N/A</v>
      </c>
      <c r="J27" s="55" t="str">
        <f t="shared" si="2"/>
        <v>M31:O31</v>
      </c>
      <c r="K27" s="45"/>
      <c r="L27" s="56" t="s">
        <v>247</v>
      </c>
      <c r="M27" s="57">
        <v>43169</v>
      </c>
      <c r="N27" s="57">
        <f t="shared" si="1"/>
        <v>43170</v>
      </c>
      <c r="O27" s="55" t="str">
        <f t="shared" si="3"/>
        <v>M27:N27</v>
      </c>
      <c r="P27" s="58"/>
    </row>
    <row r="28" spans="2:31" x14ac:dyDescent="0.35">
      <c r="B28" s="47" t="str">
        <f>Berechnung!L9</f>
        <v/>
      </c>
      <c r="C28" s="47" t="str">
        <f>Berechnung!M9</f>
        <v/>
      </c>
      <c r="D28" s="47" t="str">
        <f>Berechnung!N9</f>
        <v/>
      </c>
      <c r="E28" s="47" t="str">
        <f>Berechnung!O9</f>
        <v/>
      </c>
      <c r="F28" s="53"/>
      <c r="G28" s="54"/>
      <c r="H28" s="68"/>
      <c r="I28" s="55" t="e">
        <f t="shared" si="0"/>
        <v>#N/A</v>
      </c>
      <c r="J28" s="55" t="str">
        <f t="shared" si="2"/>
        <v>M31:O31</v>
      </c>
      <c r="K28" s="45"/>
      <c r="L28" s="56" t="s">
        <v>248</v>
      </c>
      <c r="M28" s="57">
        <v>43183</v>
      </c>
      <c r="N28" s="57"/>
      <c r="O28" s="55" t="str">
        <f>"M"&amp;ROW(M28)</f>
        <v>M28</v>
      </c>
      <c r="P28" s="58"/>
    </row>
    <row r="29" spans="2:31" x14ac:dyDescent="0.35">
      <c r="B29" s="47" t="str">
        <f>Berechnung!L10</f>
        <v/>
      </c>
      <c r="C29" s="47" t="str">
        <f>Berechnung!M10</f>
        <v/>
      </c>
      <c r="D29" s="47" t="str">
        <f>Berechnung!N10</f>
        <v/>
      </c>
      <c r="E29" s="47" t="str">
        <f>Berechnung!O10</f>
        <v/>
      </c>
      <c r="F29" s="53"/>
      <c r="G29" s="54"/>
      <c r="H29" s="68"/>
      <c r="I29" s="55" t="e">
        <f t="shared" si="0"/>
        <v>#N/A</v>
      </c>
      <c r="J29" s="55" t="str">
        <f t="shared" si="2"/>
        <v>M31:O31</v>
      </c>
      <c r="K29" s="45"/>
      <c r="L29" s="45"/>
      <c r="M29" s="45"/>
      <c r="N29" s="45"/>
      <c r="O29" s="45"/>
      <c r="P29" s="45"/>
    </row>
    <row r="30" spans="2:31" x14ac:dyDescent="0.35">
      <c r="B30" s="47" t="str">
        <f>Berechnung!L11</f>
        <v/>
      </c>
      <c r="C30" s="47" t="str">
        <f>Berechnung!M11</f>
        <v/>
      </c>
      <c r="D30" s="47" t="str">
        <f>Berechnung!N11</f>
        <v/>
      </c>
      <c r="E30" s="47" t="str">
        <f>Berechnung!O11</f>
        <v/>
      </c>
      <c r="F30" s="53"/>
      <c r="G30" s="54"/>
      <c r="H30" s="68"/>
      <c r="I30" s="55" t="e">
        <f t="shared" si="0"/>
        <v>#N/A</v>
      </c>
      <c r="J30" s="55" t="str">
        <f t="shared" si="2"/>
        <v>M31:O31</v>
      </c>
      <c r="K30" s="45"/>
      <c r="M30" s="60">
        <v>2.0833333333333332E-2</v>
      </c>
      <c r="N30" s="59"/>
    </row>
    <row r="31" spans="2:31" x14ac:dyDescent="0.35">
      <c r="B31" s="47" t="str">
        <f>Berechnung!L12</f>
        <v/>
      </c>
      <c r="C31" s="47" t="str">
        <f>Berechnung!M12</f>
        <v/>
      </c>
      <c r="D31" s="47" t="str">
        <f>Berechnung!N12</f>
        <v/>
      </c>
      <c r="E31" s="47" t="str">
        <f>Berechnung!O12</f>
        <v/>
      </c>
      <c r="F31" s="53"/>
      <c r="G31" s="54"/>
      <c r="H31" s="68"/>
      <c r="I31" s="55" t="e">
        <f t="shared" si="0"/>
        <v>#N/A</v>
      </c>
      <c r="J31" s="55" t="str">
        <f t="shared" si="2"/>
        <v>M31:O31</v>
      </c>
      <c r="K31" s="45"/>
      <c r="L31" s="47" t="str">
        <f>"M"&amp;ROW(M31)&amp;":O"&amp;ROW(O31)</f>
        <v>M31:O31</v>
      </c>
      <c r="M31" s="61">
        <v>0.58333333333333337</v>
      </c>
      <c r="N31" s="61">
        <f>M31+$M$30</f>
        <v>0.60416666666666674</v>
      </c>
      <c r="O31" s="61">
        <f>N31+$M$30</f>
        <v>0.62500000000000011</v>
      </c>
    </row>
    <row r="32" spans="2:31" x14ac:dyDescent="0.35">
      <c r="B32" s="47" t="str">
        <f>Berechnung!L13</f>
        <v/>
      </c>
      <c r="C32" s="47" t="str">
        <f>Berechnung!M13</f>
        <v/>
      </c>
      <c r="D32" s="47" t="str">
        <f>Berechnung!N13</f>
        <v/>
      </c>
      <c r="E32" s="47" t="str">
        <f>Berechnung!O13</f>
        <v/>
      </c>
      <c r="F32" s="53"/>
      <c r="G32" s="54"/>
      <c r="H32" s="68"/>
      <c r="I32" s="55" t="e">
        <f t="shared" si="0"/>
        <v>#N/A</v>
      </c>
      <c r="J32" s="55" t="str">
        <f t="shared" si="2"/>
        <v>M31:O31</v>
      </c>
      <c r="K32" s="45"/>
      <c r="L32" s="47" t="str">
        <f>"M"&amp;ROW(M32)&amp;":Q"&amp;ROW(Q32)</f>
        <v>M32:Q32</v>
      </c>
      <c r="M32" s="62">
        <v>0.41666666666666669</v>
      </c>
      <c r="N32" s="62">
        <f>M32+$M$30</f>
        <v>0.4375</v>
      </c>
      <c r="O32" s="62">
        <f>N32+$M$30</f>
        <v>0.45833333333333331</v>
      </c>
      <c r="P32" s="62">
        <f>O32+$M$30</f>
        <v>0.47916666666666663</v>
      </c>
      <c r="Q32" s="62">
        <f>P32+$M$30</f>
        <v>0.49999999999999994</v>
      </c>
    </row>
    <row r="33" spans="2:16" x14ac:dyDescent="0.35">
      <c r="B33" s="47" t="str">
        <f>Berechnung!L14</f>
        <v/>
      </c>
      <c r="C33" s="47" t="str">
        <f>Berechnung!M14</f>
        <v/>
      </c>
      <c r="D33" s="47" t="str">
        <f>Berechnung!N14</f>
        <v/>
      </c>
      <c r="E33" s="47" t="str">
        <f>Berechnung!O14</f>
        <v/>
      </c>
      <c r="F33" s="53"/>
      <c r="G33" s="54"/>
      <c r="H33" s="68"/>
      <c r="I33" s="55" t="e">
        <f t="shared" si="0"/>
        <v>#N/A</v>
      </c>
      <c r="J33" s="55" t="str">
        <f t="shared" si="2"/>
        <v>M31:O31</v>
      </c>
      <c r="K33" s="45"/>
      <c r="L33" s="59"/>
      <c r="M33" s="59"/>
      <c r="N33" s="59"/>
      <c r="O33" s="59"/>
      <c r="P33" s="59"/>
    </row>
    <row r="34" spans="2:16" x14ac:dyDescent="0.35">
      <c r="B34" s="47" t="str">
        <f>Berechnung!L15</f>
        <v/>
      </c>
      <c r="C34" s="47" t="str">
        <f>Berechnung!M15</f>
        <v/>
      </c>
      <c r="D34" s="47" t="str">
        <f>Berechnung!N15</f>
        <v/>
      </c>
      <c r="E34" s="47" t="str">
        <f>Berechnung!O15</f>
        <v/>
      </c>
      <c r="F34" s="53"/>
      <c r="G34" s="54"/>
      <c r="H34" s="68"/>
      <c r="I34" s="55" t="e">
        <f t="shared" si="0"/>
        <v>#N/A</v>
      </c>
      <c r="J34" s="55" t="str">
        <f t="shared" si="2"/>
        <v>M31:O31</v>
      </c>
      <c r="K34" s="45"/>
      <c r="L34" s="62" t="s">
        <v>257</v>
      </c>
      <c r="M34" s="63">
        <f>MAX(B21:B39)+0.5</f>
        <v>0.5</v>
      </c>
      <c r="N34" s="59"/>
      <c r="O34" s="59"/>
      <c r="P34" s="59"/>
    </row>
    <row r="35" spans="2:16" x14ac:dyDescent="0.35">
      <c r="B35" s="47" t="str">
        <f>Berechnung!L16</f>
        <v/>
      </c>
      <c r="C35" s="47" t="str">
        <f>Berechnung!M16</f>
        <v/>
      </c>
      <c r="D35" s="47" t="str">
        <f>Berechnung!N16</f>
        <v/>
      </c>
      <c r="E35" s="47" t="str">
        <f>Berechnung!O16</f>
        <v/>
      </c>
      <c r="F35" s="53"/>
      <c r="G35" s="54"/>
      <c r="H35" s="68"/>
      <c r="I35" s="55" t="e">
        <f t="shared" si="0"/>
        <v>#N/A</v>
      </c>
      <c r="J35" s="55" t="str">
        <f t="shared" si="2"/>
        <v>M31:O31</v>
      </c>
      <c r="K35" s="45"/>
      <c r="L35" s="62" t="s">
        <v>258</v>
      </c>
      <c r="M35" s="63">
        <f>MIN(B21:B39)-0.5</f>
        <v>-0.5</v>
      </c>
      <c r="N35" s="59"/>
      <c r="O35" s="59"/>
      <c r="P35" s="59"/>
    </row>
    <row r="36" spans="2:16" x14ac:dyDescent="0.35">
      <c r="B36" s="47" t="str">
        <f>Berechnung!L17</f>
        <v/>
      </c>
      <c r="C36" s="47" t="str">
        <f>Berechnung!M17</f>
        <v/>
      </c>
      <c r="D36" s="47" t="str">
        <f>Berechnung!N17</f>
        <v/>
      </c>
      <c r="E36" s="47" t="str">
        <f>Berechnung!O17</f>
        <v/>
      </c>
      <c r="F36" s="53"/>
      <c r="G36" s="54"/>
      <c r="H36" s="68"/>
      <c r="I36" s="55" t="e">
        <f t="shared" si="0"/>
        <v>#N/A</v>
      </c>
      <c r="J36" s="55" t="str">
        <f t="shared" si="2"/>
        <v>M31:O31</v>
      </c>
      <c r="K36" s="45"/>
      <c r="L36" s="59"/>
      <c r="M36" s="59"/>
      <c r="N36" s="59"/>
      <c r="O36" s="59"/>
      <c r="P36" s="59"/>
    </row>
    <row r="37" spans="2:16" x14ac:dyDescent="0.35">
      <c r="B37" s="47" t="str">
        <f>Berechnung!L18</f>
        <v/>
      </c>
      <c r="C37" s="47" t="str">
        <f>Berechnung!M18</f>
        <v/>
      </c>
      <c r="D37" s="47" t="str">
        <f>Berechnung!N18</f>
        <v/>
      </c>
      <c r="E37" s="47" t="str">
        <f>Berechnung!O18</f>
        <v/>
      </c>
      <c r="F37" s="53"/>
      <c r="G37" s="54"/>
      <c r="H37" s="68"/>
      <c r="I37" s="55" t="e">
        <f t="shared" si="0"/>
        <v>#N/A</v>
      </c>
      <c r="J37" s="55" t="str">
        <f t="shared" si="2"/>
        <v>M31:O31</v>
      </c>
      <c r="K37" s="45"/>
      <c r="L37" s="64">
        <v>1</v>
      </c>
      <c r="M37" s="59"/>
      <c r="N37" s="59"/>
      <c r="O37" s="59"/>
      <c r="P37" s="59"/>
    </row>
    <row r="38" spans="2:16" x14ac:dyDescent="0.35">
      <c r="B38" s="47" t="str">
        <f>Berechnung!L19</f>
        <v/>
      </c>
      <c r="C38" s="47" t="str">
        <f>Berechnung!M19</f>
        <v/>
      </c>
      <c r="D38" s="47" t="str">
        <f>Berechnung!N19</f>
        <v/>
      </c>
      <c r="E38" s="47" t="str">
        <f>Berechnung!O19</f>
        <v/>
      </c>
      <c r="F38" s="53"/>
      <c r="G38" s="54"/>
      <c r="H38" s="68"/>
      <c r="I38" s="55" t="e">
        <f t="shared" si="0"/>
        <v>#N/A</v>
      </c>
      <c r="J38" s="55" t="str">
        <f t="shared" si="2"/>
        <v>M31:O31</v>
      </c>
      <c r="K38" s="45"/>
      <c r="L38" s="64">
        <v>2</v>
      </c>
      <c r="M38" s="59"/>
      <c r="N38" s="59"/>
      <c r="O38" s="59"/>
      <c r="P38" s="59"/>
    </row>
    <row r="39" spans="2:16" x14ac:dyDescent="0.35">
      <c r="B39" s="47" t="str">
        <f>Berechnung!L20</f>
        <v/>
      </c>
      <c r="C39" s="47" t="str">
        <f>Berechnung!M20</f>
        <v/>
      </c>
      <c r="D39" s="47" t="str">
        <f>Berechnung!N20</f>
        <v/>
      </c>
      <c r="E39" s="47" t="str">
        <f>Berechnung!O20</f>
        <v/>
      </c>
      <c r="F39" s="53"/>
      <c r="G39" s="54"/>
      <c r="H39" s="68"/>
      <c r="I39" s="55" t="e">
        <f t="shared" si="0"/>
        <v>#N/A</v>
      </c>
      <c r="J39" s="55" t="str">
        <f t="shared" si="2"/>
        <v>M31:O31</v>
      </c>
      <c r="K39" s="45"/>
      <c r="L39" s="64">
        <v>3</v>
      </c>
      <c r="M39" s="45"/>
      <c r="N39" s="45"/>
      <c r="O39" s="45"/>
      <c r="P39" s="45"/>
    </row>
    <row r="40" spans="2:16" x14ac:dyDescent="0.35">
      <c r="B40" s="44" t="str">
        <f>Berechnung!L22</f>
        <v/>
      </c>
    </row>
    <row r="41" spans="2:16" x14ac:dyDescent="0.35">
      <c r="B41" s="65" t="s">
        <v>260</v>
      </c>
      <c r="C41" s="65"/>
      <c r="D41" s="65"/>
      <c r="E41" s="65"/>
      <c r="F41" s="65"/>
      <c r="G41" s="65"/>
    </row>
    <row r="42" spans="2:16" x14ac:dyDescent="0.35">
      <c r="B42" s="65" t="str">
        <f>"Dateinamen durch "&amp;B12&amp;" ersetzen."</f>
        <v>Dateinamen durch Verein ersetzen.</v>
      </c>
      <c r="C42" s="65"/>
      <c r="D42" s="65"/>
      <c r="E42" s="65"/>
      <c r="F42" s="65"/>
      <c r="G42" s="65"/>
    </row>
    <row r="44" spans="2:16" x14ac:dyDescent="0.35">
      <c r="B44" s="44" t="s">
        <v>266</v>
      </c>
    </row>
    <row r="45" spans="2:16" x14ac:dyDescent="0.35">
      <c r="B45" s="81" t="s">
        <v>262</v>
      </c>
      <c r="C45" s="81"/>
      <c r="D45" s="81"/>
      <c r="E45" s="81"/>
      <c r="F45" s="81"/>
    </row>
    <row r="47" spans="2:16" x14ac:dyDescent="0.35">
      <c r="B47" s="66" t="s">
        <v>288</v>
      </c>
    </row>
    <row r="48" spans="2:16" x14ac:dyDescent="0.35">
      <c r="B48" s="66" t="s">
        <v>289</v>
      </c>
    </row>
    <row r="49" spans="2:8" ht="10.5" customHeight="1" x14ac:dyDescent="0.35"/>
    <row r="50" spans="2:8" x14ac:dyDescent="0.35">
      <c r="B50" s="44" t="s">
        <v>263</v>
      </c>
    </row>
    <row r="51" spans="2:8" ht="6.75" customHeight="1" x14ac:dyDescent="0.35"/>
    <row r="52" spans="2:8" x14ac:dyDescent="0.35">
      <c r="B52" s="76" t="s">
        <v>264</v>
      </c>
      <c r="C52" s="76"/>
      <c r="D52" s="76"/>
    </row>
    <row r="53" spans="2:8" x14ac:dyDescent="0.35">
      <c r="B53" s="77" t="s">
        <v>265</v>
      </c>
      <c r="C53" s="77"/>
      <c r="D53" s="77"/>
    </row>
    <row r="55" spans="2:8" x14ac:dyDescent="0.35">
      <c r="B55" s="75" t="s">
        <v>290</v>
      </c>
      <c r="C55" s="75"/>
      <c r="D55" s="75"/>
      <c r="E55" s="75"/>
      <c r="F55" s="75"/>
      <c r="G55" s="75"/>
      <c r="H55" s="75"/>
    </row>
    <row r="56" spans="2:8" x14ac:dyDescent="0.35">
      <c r="B56" s="74"/>
      <c r="C56" s="74"/>
      <c r="D56" s="74"/>
      <c r="E56" s="74"/>
      <c r="F56" s="74"/>
      <c r="G56" s="74"/>
      <c r="H56" s="74"/>
    </row>
    <row r="57" spans="2:8" x14ac:dyDescent="0.35">
      <c r="B57" s="74"/>
      <c r="C57" s="74"/>
      <c r="D57" s="74"/>
      <c r="E57" s="74"/>
      <c r="F57" s="74"/>
      <c r="G57" s="74"/>
      <c r="H57" s="74"/>
    </row>
    <row r="58" spans="2:8" x14ac:dyDescent="0.35">
      <c r="B58" s="74"/>
      <c r="C58" s="74"/>
      <c r="D58" s="74"/>
      <c r="E58" s="74"/>
      <c r="F58" s="74"/>
      <c r="G58" s="74"/>
      <c r="H58" s="74"/>
    </row>
    <row r="59" spans="2:8" x14ac:dyDescent="0.35">
      <c r="B59" s="74"/>
      <c r="C59" s="74"/>
      <c r="D59" s="74"/>
      <c r="E59" s="74"/>
      <c r="F59" s="74"/>
      <c r="G59" s="74"/>
      <c r="H59" s="74"/>
    </row>
    <row r="60" spans="2:8" x14ac:dyDescent="0.35">
      <c r="B60" s="74"/>
      <c r="C60" s="74"/>
      <c r="D60" s="74"/>
      <c r="E60" s="74"/>
      <c r="F60" s="74"/>
      <c r="G60" s="74"/>
      <c r="H60" s="74"/>
    </row>
    <row r="61" spans="2:8" x14ac:dyDescent="0.35">
      <c r="B61" s="74"/>
      <c r="C61" s="74"/>
      <c r="D61" s="74"/>
      <c r="E61" s="74"/>
      <c r="F61" s="74"/>
      <c r="G61" s="74"/>
      <c r="H61" s="74"/>
    </row>
    <row r="62" spans="2:8" x14ac:dyDescent="0.35">
      <c r="B62" s="74"/>
      <c r="C62" s="74"/>
      <c r="D62" s="74"/>
      <c r="E62" s="74"/>
      <c r="F62" s="74"/>
      <c r="G62" s="74"/>
      <c r="H62" s="74"/>
    </row>
    <row r="63" spans="2:8" x14ac:dyDescent="0.35">
      <c r="B63" s="74"/>
      <c r="C63" s="74"/>
      <c r="D63" s="74"/>
      <c r="E63" s="74"/>
      <c r="F63" s="74"/>
      <c r="G63" s="74"/>
      <c r="H63" s="74"/>
    </row>
    <row r="64" spans="2:8" x14ac:dyDescent="0.35">
      <c r="B64" s="74"/>
      <c r="C64" s="74"/>
      <c r="D64" s="74"/>
      <c r="E64" s="74"/>
      <c r="F64" s="74"/>
      <c r="G64" s="74"/>
      <c r="H64" s="74"/>
    </row>
    <row r="65" spans="2:8" x14ac:dyDescent="0.35">
      <c r="B65" s="74"/>
      <c r="C65" s="74"/>
      <c r="D65" s="74"/>
      <c r="E65" s="74"/>
      <c r="F65" s="74"/>
      <c r="G65" s="74"/>
      <c r="H65" s="74"/>
    </row>
    <row r="66" spans="2:8" x14ac:dyDescent="0.35">
      <c r="B66" s="74"/>
      <c r="C66" s="74"/>
      <c r="D66" s="74"/>
      <c r="E66" s="74"/>
      <c r="F66" s="74"/>
      <c r="G66" s="74"/>
      <c r="H66" s="74"/>
    </row>
    <row r="67" spans="2:8" x14ac:dyDescent="0.35">
      <c r="B67" s="74"/>
      <c r="C67" s="74"/>
      <c r="D67" s="74"/>
      <c r="E67" s="74"/>
      <c r="F67" s="74"/>
      <c r="G67" s="74"/>
      <c r="H67" s="74"/>
    </row>
    <row r="68" spans="2:8" x14ac:dyDescent="0.35">
      <c r="B68" s="74"/>
      <c r="C68" s="74"/>
      <c r="D68" s="74"/>
      <c r="E68" s="74"/>
      <c r="F68" s="74"/>
      <c r="G68" s="74"/>
      <c r="H68" s="74"/>
    </row>
  </sheetData>
  <sheetProtection password="CC89" sheet="1" objects="1" scenarios="1"/>
  <protectedRanges>
    <protectedRange sqref="B56" name="Kommentar"/>
    <protectedRange sqref="B12 F21:H39" name="Eingabe"/>
  </protectedRanges>
  <mergeCells count="8">
    <mergeCell ref="A1:H1"/>
    <mergeCell ref="A2:H2"/>
    <mergeCell ref="B56:H68"/>
    <mergeCell ref="B55:H55"/>
    <mergeCell ref="B52:D52"/>
    <mergeCell ref="B53:D53"/>
    <mergeCell ref="B12:G12"/>
    <mergeCell ref="B45:F45"/>
  </mergeCells>
  <conditionalFormatting sqref="B21">
    <cfRule type="containsText" dxfId="6" priority="5" operator="containsText" text="&lt;&gt;0">
      <formula>NOT(ISERROR(SEARCH("&lt;&gt;0",B21)))</formula>
    </cfRule>
    <cfRule type="cellIs" dxfId="5" priority="6" operator="greaterThan">
      <formula>""""""</formula>
    </cfRule>
  </conditionalFormatting>
  <conditionalFormatting sqref="F21:G39">
    <cfRule type="expression" dxfId="4" priority="4">
      <formula>AND($B21&gt;$M$35,$B21&lt;$M$34)</formula>
    </cfRule>
  </conditionalFormatting>
  <conditionalFormatting sqref="H21:H39">
    <cfRule type="expression" dxfId="3" priority="1">
      <formula>AND($B21&gt;$M$35,$B21&lt;$M$34)</formula>
    </cfRule>
  </conditionalFormatting>
  <dataValidations count="2">
    <dataValidation type="list" allowBlank="1" showInputMessage="1" showErrorMessage="1" sqref="F21:G39">
      <formula1>INDIRECT(I21)</formula1>
    </dataValidation>
    <dataValidation type="list" allowBlank="1" showInputMessage="1" showErrorMessage="1" sqref="H21:H39">
      <formula1>$L$37:$L$39</formula1>
    </dataValidation>
  </dataValidations>
  <hyperlinks>
    <hyperlink ref="B45" r:id="rId1" display="mwocher@me.com; "/>
    <hyperlink ref="B45:F45" r:id="rId2" display="mwocher@me.com; maximilian.walter@svlohhof.de"/>
    <hyperlink ref="B16" r:id="rId3"/>
  </hyperlinks>
  <pageMargins left="0.7" right="0.7" top="0.75" bottom="0.75" header="0.3" footer="0.3"/>
  <pageSetup paperSize="9" scale="72" orientation="portrait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Vereine!$A:$A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  <pageSetUpPr fitToPage="1"/>
  </sheetPr>
  <dimension ref="A1:T68"/>
  <sheetViews>
    <sheetView workbookViewId="0">
      <selection activeCell="A3" sqref="A3"/>
    </sheetView>
  </sheetViews>
  <sheetFormatPr baseColWidth="10" defaultColWidth="11.453125" defaultRowHeight="15.5" x14ac:dyDescent="0.35"/>
  <cols>
    <col min="1" max="1" width="2.26953125" style="44" customWidth="1"/>
    <col min="2" max="2" width="3.453125" style="44" customWidth="1"/>
    <col min="3" max="3" width="12.1796875" style="44" customWidth="1"/>
    <col min="4" max="4" width="32.1796875" style="44" customWidth="1"/>
    <col min="5" max="5" width="13.54296875" style="44" customWidth="1"/>
    <col min="6" max="6" width="13.453125" style="44" customWidth="1"/>
    <col min="7" max="7" width="8.81640625" style="44" customWidth="1"/>
    <col min="8" max="8" width="12.26953125" style="44" customWidth="1"/>
    <col min="9" max="11" width="11.453125" style="44" customWidth="1"/>
    <col min="12" max="16384" width="11.453125" style="44"/>
  </cols>
  <sheetData>
    <row r="1" spans="1:8" ht="26" x14ac:dyDescent="0.6">
      <c r="A1" s="82" t="s">
        <v>267</v>
      </c>
      <c r="B1" s="82"/>
      <c r="C1" s="82"/>
      <c r="D1" s="82"/>
      <c r="E1" s="82"/>
      <c r="F1" s="82"/>
      <c r="G1" s="82"/>
      <c r="H1" s="82"/>
    </row>
    <row r="2" spans="1:8" x14ac:dyDescent="0.35">
      <c r="A2" s="73" t="s">
        <v>256</v>
      </c>
      <c r="B2" s="73"/>
      <c r="C2" s="73"/>
      <c r="D2" s="73"/>
      <c r="E2" s="73"/>
      <c r="F2" s="73"/>
      <c r="G2" s="73"/>
      <c r="H2" s="73"/>
    </row>
    <row r="3" spans="1:8" ht="16.5" customHeight="1" x14ac:dyDescent="0.35"/>
    <row r="4" spans="1:8" ht="16.5" customHeight="1" x14ac:dyDescent="0.35">
      <c r="B4" s="66" t="s">
        <v>285</v>
      </c>
    </row>
    <row r="5" spans="1:8" ht="16.5" customHeight="1" x14ac:dyDescent="0.35">
      <c r="B5" s="66" t="s">
        <v>286</v>
      </c>
    </row>
    <row r="6" spans="1:8" ht="8.25" customHeight="1" x14ac:dyDescent="0.35"/>
    <row r="7" spans="1:8" x14ac:dyDescent="0.35">
      <c r="B7" s="44" t="s">
        <v>261</v>
      </c>
    </row>
    <row r="8" spans="1:8" x14ac:dyDescent="0.35">
      <c r="B8" s="44" t="s">
        <v>279</v>
      </c>
    </row>
    <row r="9" spans="1:8" x14ac:dyDescent="0.35">
      <c r="B9" s="44" t="s">
        <v>277</v>
      </c>
    </row>
    <row r="10" spans="1:8" x14ac:dyDescent="0.35">
      <c r="B10" s="44" t="s">
        <v>278</v>
      </c>
    </row>
    <row r="11" spans="1:8" x14ac:dyDescent="0.35">
      <c r="B11" s="44" t="s">
        <v>292</v>
      </c>
    </row>
    <row r="12" spans="1:8" ht="9" customHeight="1" x14ac:dyDescent="0.35"/>
    <row r="13" spans="1:8" x14ac:dyDescent="0.35">
      <c r="B13" s="44" t="s">
        <v>287</v>
      </c>
    </row>
    <row r="14" spans="1:8" ht="9" customHeight="1" thickBot="1" x14ac:dyDescent="0.4"/>
    <row r="15" spans="1:8" ht="16" thickBot="1" x14ac:dyDescent="0.4">
      <c r="B15" s="78"/>
      <c r="C15" s="79"/>
      <c r="D15" s="79"/>
      <c r="E15" s="79"/>
      <c r="F15" s="79"/>
      <c r="G15" s="80"/>
    </row>
    <row r="16" spans="1:8" ht="8.25" customHeight="1" x14ac:dyDescent="0.35"/>
    <row r="17" spans="2:20" x14ac:dyDescent="0.35">
      <c r="B17" s="44" t="s">
        <v>280</v>
      </c>
    </row>
    <row r="18" spans="2:20" x14ac:dyDescent="0.35">
      <c r="B18" s="44" t="s">
        <v>281</v>
      </c>
    </row>
    <row r="19" spans="2:20" x14ac:dyDescent="0.35">
      <c r="B19" s="46" t="s">
        <v>282</v>
      </c>
    </row>
    <row r="20" spans="2:20" x14ac:dyDescent="0.35">
      <c r="B20" s="44" t="s">
        <v>283</v>
      </c>
    </row>
    <row r="21" spans="2:20" x14ac:dyDescent="0.35">
      <c r="B21" s="44" t="s">
        <v>284</v>
      </c>
    </row>
    <row r="23" spans="2:20" x14ac:dyDescent="0.35">
      <c r="B23" s="47" t="s">
        <v>8</v>
      </c>
      <c r="C23" s="48" t="s">
        <v>250</v>
      </c>
      <c r="D23" s="48" t="s">
        <v>128</v>
      </c>
      <c r="E23" s="48" t="s">
        <v>249</v>
      </c>
      <c r="F23" s="49" t="s">
        <v>227</v>
      </c>
      <c r="G23" s="49" t="s">
        <v>228</v>
      </c>
      <c r="H23" s="49" t="s">
        <v>276</v>
      </c>
    </row>
    <row r="24" spans="2:20" x14ac:dyDescent="0.35">
      <c r="B24" s="52">
        <v>1</v>
      </c>
      <c r="C24" s="40"/>
      <c r="D24" s="40"/>
      <c r="E24" s="40"/>
      <c r="F24" s="41"/>
      <c r="G24" s="42"/>
      <c r="H24" s="71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2:20" x14ac:dyDescent="0.35">
      <c r="B25" s="47">
        <v>2</v>
      </c>
      <c r="C25" s="43"/>
      <c r="D25" s="43"/>
      <c r="E25" s="43"/>
      <c r="F25" s="41"/>
      <c r="G25" s="42"/>
      <c r="H25" s="71"/>
    </row>
    <row r="26" spans="2:20" x14ac:dyDescent="0.35">
      <c r="B26" s="52">
        <v>3</v>
      </c>
      <c r="C26" s="43"/>
      <c r="D26" s="43"/>
      <c r="E26" s="43"/>
      <c r="F26" s="41"/>
      <c r="G26" s="42"/>
      <c r="H26" s="71"/>
    </row>
    <row r="27" spans="2:20" x14ac:dyDescent="0.35">
      <c r="B27" s="47">
        <v>4</v>
      </c>
      <c r="C27" s="43"/>
      <c r="D27" s="43"/>
      <c r="E27" s="43"/>
      <c r="F27" s="41"/>
      <c r="G27" s="42"/>
      <c r="H27" s="71"/>
    </row>
    <row r="28" spans="2:20" x14ac:dyDescent="0.35">
      <c r="B28" s="52">
        <v>5</v>
      </c>
      <c r="C28" s="43"/>
      <c r="D28" s="43"/>
      <c r="E28" s="43"/>
      <c r="F28" s="41"/>
      <c r="G28" s="42"/>
      <c r="H28" s="71"/>
    </row>
    <row r="29" spans="2:20" x14ac:dyDescent="0.35">
      <c r="B29" s="47">
        <v>6</v>
      </c>
      <c r="C29" s="43"/>
      <c r="D29" s="43"/>
      <c r="E29" s="43"/>
      <c r="F29" s="41"/>
      <c r="G29" s="42"/>
      <c r="H29" s="71"/>
    </row>
    <row r="30" spans="2:20" x14ac:dyDescent="0.35">
      <c r="B30" s="52">
        <v>7</v>
      </c>
      <c r="C30" s="43"/>
      <c r="D30" s="43"/>
      <c r="E30" s="43"/>
      <c r="F30" s="41"/>
      <c r="G30" s="42"/>
      <c r="H30" s="71"/>
    </row>
    <row r="31" spans="2:20" x14ac:dyDescent="0.35">
      <c r="B31" s="47">
        <v>8</v>
      </c>
      <c r="C31" s="43"/>
      <c r="D31" s="43"/>
      <c r="E31" s="43"/>
      <c r="F31" s="41"/>
      <c r="G31" s="42"/>
      <c r="H31" s="71"/>
    </row>
    <row r="32" spans="2:20" x14ac:dyDescent="0.35">
      <c r="B32" s="52">
        <v>9</v>
      </c>
      <c r="C32" s="43"/>
      <c r="D32" s="43"/>
      <c r="E32" s="43"/>
      <c r="F32" s="41"/>
      <c r="G32" s="42"/>
      <c r="H32" s="71"/>
    </row>
    <row r="33" spans="2:8" x14ac:dyDescent="0.35">
      <c r="B33" s="47">
        <v>10</v>
      </c>
      <c r="C33" s="43"/>
      <c r="D33" s="43"/>
      <c r="E33" s="43"/>
      <c r="F33" s="41"/>
      <c r="G33" s="42"/>
      <c r="H33" s="71"/>
    </row>
    <row r="34" spans="2:8" x14ac:dyDescent="0.35">
      <c r="B34" s="52">
        <v>11</v>
      </c>
      <c r="C34" s="43"/>
      <c r="D34" s="43"/>
      <c r="E34" s="43"/>
      <c r="F34" s="41"/>
      <c r="G34" s="42"/>
      <c r="H34" s="71"/>
    </row>
    <row r="35" spans="2:8" x14ac:dyDescent="0.35">
      <c r="B35" s="47">
        <v>12</v>
      </c>
      <c r="C35" s="43"/>
      <c r="D35" s="43"/>
      <c r="E35" s="43"/>
      <c r="F35" s="41"/>
      <c r="G35" s="42"/>
      <c r="H35" s="71"/>
    </row>
    <row r="36" spans="2:8" x14ac:dyDescent="0.35">
      <c r="B36" s="52">
        <v>13</v>
      </c>
      <c r="C36" s="43"/>
      <c r="D36" s="43"/>
      <c r="E36" s="43"/>
      <c r="F36" s="41"/>
      <c r="G36" s="42"/>
      <c r="H36" s="71"/>
    </row>
    <row r="37" spans="2:8" x14ac:dyDescent="0.35">
      <c r="B37" s="47">
        <v>14</v>
      </c>
      <c r="C37" s="43"/>
      <c r="D37" s="43"/>
      <c r="E37" s="43"/>
      <c r="F37" s="41"/>
      <c r="G37" s="42"/>
      <c r="H37" s="71"/>
    </row>
    <row r="38" spans="2:8" x14ac:dyDescent="0.35">
      <c r="B38" s="52">
        <v>15</v>
      </c>
      <c r="C38" s="43"/>
      <c r="D38" s="43"/>
      <c r="E38" s="43"/>
      <c r="F38" s="41"/>
      <c r="G38" s="42"/>
      <c r="H38" s="71"/>
    </row>
    <row r="39" spans="2:8" x14ac:dyDescent="0.35">
      <c r="B39" s="47">
        <v>16</v>
      </c>
      <c r="C39" s="43"/>
      <c r="D39" s="43"/>
      <c r="E39" s="43"/>
      <c r="F39" s="41"/>
      <c r="G39" s="42"/>
      <c r="H39" s="71"/>
    </row>
    <row r="40" spans="2:8" x14ac:dyDescent="0.35">
      <c r="B40" s="52">
        <v>17</v>
      </c>
      <c r="C40" s="43"/>
      <c r="D40" s="43"/>
      <c r="E40" s="43"/>
      <c r="F40" s="41"/>
      <c r="G40" s="42"/>
      <c r="H40" s="71"/>
    </row>
    <row r="41" spans="2:8" x14ac:dyDescent="0.35">
      <c r="B41" s="47">
        <v>18</v>
      </c>
      <c r="C41" s="43"/>
      <c r="D41" s="43"/>
      <c r="E41" s="43"/>
      <c r="F41" s="41"/>
      <c r="G41" s="42"/>
      <c r="H41" s="71"/>
    </row>
    <row r="42" spans="2:8" x14ac:dyDescent="0.35">
      <c r="B42" s="52">
        <v>19</v>
      </c>
      <c r="C42" s="43"/>
      <c r="D42" s="43"/>
      <c r="E42" s="43"/>
      <c r="F42" s="41"/>
      <c r="G42" s="42"/>
      <c r="H42" s="71"/>
    </row>
    <row r="44" spans="2:8" x14ac:dyDescent="0.35">
      <c r="B44" s="44" t="s">
        <v>266</v>
      </c>
    </row>
    <row r="45" spans="2:8" x14ac:dyDescent="0.35">
      <c r="B45" s="81" t="s">
        <v>262</v>
      </c>
      <c r="C45" s="81"/>
      <c r="D45" s="81"/>
      <c r="E45" s="81"/>
      <c r="F45" s="81"/>
    </row>
    <row r="47" spans="2:8" x14ac:dyDescent="0.35">
      <c r="B47" s="66" t="s">
        <v>288</v>
      </c>
    </row>
    <row r="48" spans="2:8" ht="10.5" customHeight="1" x14ac:dyDescent="0.35">
      <c r="B48" s="66" t="s">
        <v>289</v>
      </c>
    </row>
    <row r="50" spans="2:8" ht="15.75" customHeight="1" x14ac:dyDescent="0.35">
      <c r="B50" s="44" t="s">
        <v>263</v>
      </c>
    </row>
    <row r="51" spans="2:8" ht="9" customHeight="1" x14ac:dyDescent="0.35"/>
    <row r="52" spans="2:8" x14ac:dyDescent="0.35">
      <c r="B52" s="76" t="s">
        <v>264</v>
      </c>
      <c r="C52" s="76"/>
      <c r="D52" s="76"/>
    </row>
    <row r="53" spans="2:8" x14ac:dyDescent="0.35">
      <c r="B53" s="77" t="s">
        <v>265</v>
      </c>
      <c r="C53" s="77"/>
      <c r="D53" s="77"/>
    </row>
    <row r="55" spans="2:8" x14ac:dyDescent="0.35">
      <c r="B55" s="75" t="s">
        <v>290</v>
      </c>
      <c r="C55" s="75"/>
      <c r="D55" s="75"/>
      <c r="E55" s="75"/>
      <c r="F55" s="75"/>
      <c r="G55" s="75"/>
      <c r="H55" s="75"/>
    </row>
    <row r="56" spans="2:8" x14ac:dyDescent="0.35">
      <c r="B56" s="74"/>
      <c r="C56" s="74"/>
      <c r="D56" s="74"/>
      <c r="E56" s="74"/>
      <c r="F56" s="74"/>
      <c r="G56" s="74"/>
      <c r="H56" s="74"/>
    </row>
    <row r="57" spans="2:8" x14ac:dyDescent="0.35">
      <c r="B57" s="74"/>
      <c r="C57" s="74"/>
      <c r="D57" s="74"/>
      <c r="E57" s="74"/>
      <c r="F57" s="74"/>
      <c r="G57" s="74"/>
      <c r="H57" s="74"/>
    </row>
    <row r="58" spans="2:8" x14ac:dyDescent="0.35">
      <c r="B58" s="74"/>
      <c r="C58" s="74"/>
      <c r="D58" s="74"/>
      <c r="E58" s="74"/>
      <c r="F58" s="74"/>
      <c r="G58" s="74"/>
      <c r="H58" s="74"/>
    </row>
    <row r="59" spans="2:8" x14ac:dyDescent="0.35">
      <c r="B59" s="74"/>
      <c r="C59" s="74"/>
      <c r="D59" s="74"/>
      <c r="E59" s="74"/>
      <c r="F59" s="74"/>
      <c r="G59" s="74"/>
      <c r="H59" s="74"/>
    </row>
    <row r="60" spans="2:8" x14ac:dyDescent="0.35">
      <c r="B60" s="74"/>
      <c r="C60" s="74"/>
      <c r="D60" s="74"/>
      <c r="E60" s="74"/>
      <c r="F60" s="74"/>
      <c r="G60" s="74"/>
      <c r="H60" s="74"/>
    </row>
    <row r="61" spans="2:8" x14ac:dyDescent="0.35">
      <c r="B61" s="74"/>
      <c r="C61" s="74"/>
      <c r="D61" s="74"/>
      <c r="E61" s="74"/>
      <c r="F61" s="74"/>
      <c r="G61" s="74"/>
      <c r="H61" s="74"/>
    </row>
    <row r="62" spans="2:8" x14ac:dyDescent="0.35">
      <c r="B62" s="74"/>
      <c r="C62" s="74"/>
      <c r="D62" s="74"/>
      <c r="E62" s="74"/>
      <c r="F62" s="74"/>
      <c r="G62" s="74"/>
      <c r="H62" s="74"/>
    </row>
    <row r="63" spans="2:8" x14ac:dyDescent="0.35">
      <c r="B63" s="74"/>
      <c r="C63" s="74"/>
      <c r="D63" s="74"/>
      <c r="E63" s="74"/>
      <c r="F63" s="74"/>
      <c r="G63" s="74"/>
      <c r="H63" s="74"/>
    </row>
    <row r="64" spans="2:8" x14ac:dyDescent="0.35">
      <c r="B64" s="74"/>
      <c r="C64" s="74"/>
      <c r="D64" s="74"/>
      <c r="E64" s="74"/>
      <c r="F64" s="74"/>
      <c r="G64" s="74"/>
      <c r="H64" s="74"/>
    </row>
    <row r="65" spans="2:8" x14ac:dyDescent="0.35">
      <c r="B65" s="74"/>
      <c r="C65" s="74"/>
      <c r="D65" s="74"/>
      <c r="E65" s="74"/>
      <c r="F65" s="74"/>
      <c r="G65" s="74"/>
      <c r="H65" s="74"/>
    </row>
    <row r="66" spans="2:8" x14ac:dyDescent="0.35">
      <c r="B66" s="74"/>
      <c r="C66" s="74"/>
      <c r="D66" s="74"/>
      <c r="E66" s="74"/>
      <c r="F66" s="74"/>
      <c r="G66" s="74"/>
      <c r="H66" s="74"/>
    </row>
    <row r="67" spans="2:8" x14ac:dyDescent="0.35">
      <c r="B67" s="74"/>
      <c r="C67" s="74"/>
      <c r="D67" s="74"/>
      <c r="E67" s="74"/>
      <c r="F67" s="74"/>
      <c r="G67" s="74"/>
      <c r="H67" s="74"/>
    </row>
    <row r="68" spans="2:8" x14ac:dyDescent="0.35">
      <c r="B68" s="74"/>
      <c r="C68" s="74"/>
      <c r="D68" s="74"/>
      <c r="E68" s="74"/>
      <c r="F68" s="74"/>
      <c r="G68" s="74"/>
      <c r="H68" s="74"/>
    </row>
  </sheetData>
  <sheetProtection password="CC89" sheet="1" objects="1" scenarios="1"/>
  <protectedRanges>
    <protectedRange sqref="B15 C24:H42" name="Eingabe"/>
    <protectedRange sqref="B56" name="Kommentar"/>
  </protectedRanges>
  <mergeCells count="8">
    <mergeCell ref="B53:D53"/>
    <mergeCell ref="B55:H55"/>
    <mergeCell ref="B56:H68"/>
    <mergeCell ref="A1:H1"/>
    <mergeCell ref="A2:H2"/>
    <mergeCell ref="B15:G15"/>
    <mergeCell ref="B45:F45"/>
    <mergeCell ref="B52:D52"/>
  </mergeCells>
  <conditionalFormatting sqref="B24 B26 B28 B30 B32 B34 B36 B38 B40 B42">
    <cfRule type="containsText" dxfId="2" priority="3" operator="containsText" text="&lt;&gt;0">
      <formula>NOT(ISERROR(SEARCH("&lt;&gt;0",B24)))</formula>
    </cfRule>
    <cfRule type="cellIs" dxfId="1" priority="4" operator="greaterThan">
      <formula>""""""</formula>
    </cfRule>
  </conditionalFormatting>
  <conditionalFormatting sqref="F24:H42">
    <cfRule type="expression" dxfId="0" priority="7">
      <formula>AND($B24&gt;#REF!,$B24&lt;#REF!)</formula>
    </cfRule>
  </conditionalFormatting>
  <hyperlinks>
    <hyperlink ref="B45" r:id="rId1" display="mwocher@me.com; "/>
    <hyperlink ref="B45:F45" r:id="rId2" display="mwocher@me.com; maximilian.walter@svlohhof.de"/>
    <hyperlink ref="B19" r:id="rId3"/>
  </hyperlinks>
  <pageMargins left="0.7" right="0.7" top="0.75" bottom="0.75" header="0.3" footer="0.3"/>
  <pageSetup paperSize="9" scale="72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T680"/>
  <sheetViews>
    <sheetView topLeftCell="A642" workbookViewId="0">
      <selection activeCell="D662" sqref="D662"/>
    </sheetView>
  </sheetViews>
  <sheetFormatPr baseColWidth="10" defaultColWidth="11.453125" defaultRowHeight="14.5" x14ac:dyDescent="0.35"/>
  <cols>
    <col min="1" max="1" width="31.54296875" style="21" customWidth="1"/>
    <col min="2" max="2" width="8.1796875" style="21" bestFit="1" customWidth="1"/>
    <col min="3" max="3" width="11.453125" style="21"/>
    <col min="4" max="5" width="31.54296875" style="21" customWidth="1"/>
    <col min="6" max="6" width="3.7265625" style="35" bestFit="1" customWidth="1"/>
    <col min="7" max="8" width="8.26953125" style="35" bestFit="1" customWidth="1"/>
    <col min="9" max="9" width="11.453125" style="35"/>
    <col min="10" max="10" width="10.1796875" style="35" bestFit="1" customWidth="1"/>
    <col min="11" max="11" width="11.453125" style="35"/>
    <col min="12" max="12" width="7.453125" style="35" bestFit="1" customWidth="1"/>
    <col min="13" max="13" width="13.81640625" style="35" bestFit="1" customWidth="1"/>
    <col min="14" max="14" width="30.81640625" style="35" bestFit="1" customWidth="1"/>
    <col min="15" max="15" width="13" style="35" bestFit="1" customWidth="1"/>
    <col min="16" max="16" width="30.81640625" style="35" bestFit="1" customWidth="1"/>
    <col min="17" max="17" width="18.26953125" style="35" bestFit="1" customWidth="1"/>
    <col min="18" max="18" width="17.453125" style="35" bestFit="1" customWidth="1"/>
    <col min="19" max="19" width="10.54296875" style="35" bestFit="1" customWidth="1"/>
    <col min="20" max="20" width="9.7265625" style="35" bestFit="1" customWidth="1"/>
    <col min="21" max="16384" width="11.453125" style="2"/>
  </cols>
  <sheetData>
    <row r="1" spans="1:20" s="26" customFormat="1" x14ac:dyDescent="0.35">
      <c r="A1" s="22" t="str">
        <f>TEXT('Formular 1 (Regulär)'!B12,"")</f>
        <v>Verein</v>
      </c>
      <c r="B1" s="31" t="s">
        <v>250</v>
      </c>
      <c r="C1" s="31" t="s">
        <v>249</v>
      </c>
      <c r="D1" s="31" t="s">
        <v>251</v>
      </c>
      <c r="E1" s="31" t="s">
        <v>129</v>
      </c>
      <c r="F1" s="37" t="s">
        <v>224</v>
      </c>
      <c r="G1" s="37" t="s">
        <v>225</v>
      </c>
      <c r="H1" s="37" t="s">
        <v>226</v>
      </c>
      <c r="I1" s="37"/>
      <c r="J1" s="37" t="s">
        <v>227</v>
      </c>
      <c r="K1" s="37"/>
      <c r="L1" s="37" t="s">
        <v>228</v>
      </c>
      <c r="M1" s="37" t="s">
        <v>229</v>
      </c>
      <c r="N1" s="37" t="s">
        <v>230</v>
      </c>
      <c r="O1" s="37" t="s">
        <v>231</v>
      </c>
      <c r="P1" s="37" t="s">
        <v>232</v>
      </c>
      <c r="Q1" s="37" t="s">
        <v>233</v>
      </c>
      <c r="R1" s="37" t="s">
        <v>234</v>
      </c>
      <c r="S1" s="37" t="s">
        <v>235</v>
      </c>
      <c r="T1" s="37" t="s">
        <v>236</v>
      </c>
    </row>
    <row r="2" spans="1:20" x14ac:dyDescent="0.35">
      <c r="A2" s="24">
        <f>IF(E2=$A$1,1,0)</f>
        <v>0</v>
      </c>
      <c r="B2" s="21" t="s">
        <v>31</v>
      </c>
      <c r="C2" s="21" t="s">
        <v>241</v>
      </c>
      <c r="D2" s="21" t="str">
        <f>N2</f>
        <v>PTSV Rosenheim 1</v>
      </c>
      <c r="E2" s="21" t="str">
        <f>IF(D2="","",LEFT(D2,LEN(D2)-2))</f>
        <v>PTSV Rosenheim</v>
      </c>
      <c r="F2" s="35">
        <v>1</v>
      </c>
      <c r="G2" s="35">
        <v>0</v>
      </c>
      <c r="H2" s="35" t="s">
        <v>237</v>
      </c>
      <c r="J2" s="33">
        <v>43001</v>
      </c>
      <c r="L2" s="32">
        <v>0.58333333333333337</v>
      </c>
      <c r="M2" s="35" t="s">
        <v>18</v>
      </c>
      <c r="N2" s="35" t="s">
        <v>23</v>
      </c>
      <c r="O2" s="35" t="s">
        <v>21</v>
      </c>
      <c r="P2" s="35" t="s">
        <v>22</v>
      </c>
      <c r="Q2" s="35">
        <v>2</v>
      </c>
      <c r="R2" s="35">
        <v>1</v>
      </c>
      <c r="S2" s="35">
        <v>0</v>
      </c>
      <c r="T2" s="35">
        <v>1</v>
      </c>
    </row>
    <row r="3" spans="1:20" x14ac:dyDescent="0.35">
      <c r="A3" s="24">
        <f>IF(E3=$A$1,A2+1,0)</f>
        <v>0</v>
      </c>
      <c r="B3" s="21" t="s">
        <v>31</v>
      </c>
      <c r="C3" s="21" t="s">
        <v>241</v>
      </c>
      <c r="E3" s="21" t="str">
        <f>IF(D3="","",LEFT(D3,LEN(D3)-2))</f>
        <v/>
      </c>
      <c r="F3" s="35">
        <v>2</v>
      </c>
      <c r="G3" s="35">
        <v>0</v>
      </c>
      <c r="H3" s="35" t="s">
        <v>237</v>
      </c>
      <c r="J3" s="33">
        <v>43001</v>
      </c>
      <c r="L3" s="32">
        <v>0.66666666666666663</v>
      </c>
      <c r="M3" s="35" t="s">
        <v>21</v>
      </c>
      <c r="N3" s="35" t="s">
        <v>22</v>
      </c>
      <c r="O3" s="35" t="s">
        <v>15</v>
      </c>
      <c r="P3" s="35" t="s">
        <v>27</v>
      </c>
      <c r="Q3" s="35">
        <v>1</v>
      </c>
      <c r="R3" s="35">
        <v>6</v>
      </c>
      <c r="S3" s="35">
        <v>0</v>
      </c>
      <c r="T3" s="35">
        <v>1</v>
      </c>
    </row>
    <row r="4" spans="1:20" x14ac:dyDescent="0.35">
      <c r="A4" s="23">
        <f>IF(E4=$A$1,MAX($A$2:$A3)+1,0)</f>
        <v>0</v>
      </c>
      <c r="B4" s="21" t="s">
        <v>31</v>
      </c>
      <c r="C4" s="21" t="s">
        <v>241</v>
      </c>
      <c r="E4" s="21" t="str">
        <f t="shared" ref="E4:E64" si="0">IF(D4="","",LEFT(D4,LEN(D4)-2))</f>
        <v/>
      </c>
      <c r="F4" s="35">
        <v>3</v>
      </c>
      <c r="G4" s="35">
        <v>0</v>
      </c>
      <c r="H4" s="35" t="s">
        <v>237</v>
      </c>
      <c r="J4" s="33">
        <v>43001</v>
      </c>
      <c r="L4" s="32">
        <v>0.75</v>
      </c>
      <c r="M4" s="35" t="s">
        <v>18</v>
      </c>
      <c r="N4" s="35" t="s">
        <v>23</v>
      </c>
      <c r="O4" s="35" t="s">
        <v>15</v>
      </c>
      <c r="P4" s="35" t="s">
        <v>27</v>
      </c>
      <c r="Q4" s="35">
        <v>2</v>
      </c>
      <c r="R4" s="35">
        <v>6</v>
      </c>
      <c r="S4" s="35">
        <v>0</v>
      </c>
      <c r="T4" s="35">
        <v>1</v>
      </c>
    </row>
    <row r="5" spans="1:20" x14ac:dyDescent="0.35">
      <c r="A5" s="23">
        <f>IF(E5=$A$1,MAX($A$2:$A4)+1,0)</f>
        <v>0</v>
      </c>
      <c r="B5" s="21" t="s">
        <v>31</v>
      </c>
      <c r="C5" s="21" t="s">
        <v>241</v>
      </c>
      <c r="D5" s="21" t="str">
        <f t="shared" ref="D5" si="1">N5</f>
        <v>TUS Prien 1</v>
      </c>
      <c r="E5" s="21" t="str">
        <f t="shared" si="0"/>
        <v>TUS Prien</v>
      </c>
      <c r="F5" s="35">
        <v>4</v>
      </c>
      <c r="G5" s="35">
        <v>0</v>
      </c>
      <c r="H5" s="35" t="s">
        <v>237</v>
      </c>
      <c r="J5" s="33">
        <v>43001</v>
      </c>
      <c r="L5" s="32">
        <v>0.58333333333333337</v>
      </c>
      <c r="M5" s="35" t="s">
        <v>17</v>
      </c>
      <c r="N5" s="35" t="s">
        <v>29</v>
      </c>
      <c r="O5" s="35" t="s">
        <v>16</v>
      </c>
      <c r="P5" s="35" t="s">
        <v>26</v>
      </c>
      <c r="Q5" s="35">
        <v>8</v>
      </c>
      <c r="R5" s="35">
        <v>5</v>
      </c>
      <c r="S5" s="35">
        <v>0</v>
      </c>
      <c r="T5" s="35">
        <v>1</v>
      </c>
    </row>
    <row r="6" spans="1:20" x14ac:dyDescent="0.35">
      <c r="A6" s="23">
        <f>IF(E6=$A$1,MAX($A$2:$A5)+1,0)</f>
        <v>0</v>
      </c>
      <c r="B6" s="21" t="s">
        <v>31</v>
      </c>
      <c r="C6" s="21" t="s">
        <v>241</v>
      </c>
      <c r="E6" s="21" t="str">
        <f t="shared" si="0"/>
        <v/>
      </c>
      <c r="F6" s="35">
        <v>5</v>
      </c>
      <c r="G6" s="35">
        <v>0</v>
      </c>
      <c r="H6" s="35" t="s">
        <v>237</v>
      </c>
      <c r="J6" s="33">
        <v>43001</v>
      </c>
      <c r="L6" s="32">
        <v>0.66666666666666663</v>
      </c>
      <c r="M6" s="35" t="s">
        <v>16</v>
      </c>
      <c r="N6" s="35" t="s">
        <v>26</v>
      </c>
      <c r="O6" s="35" t="s">
        <v>20</v>
      </c>
      <c r="P6" s="35" t="s">
        <v>28</v>
      </c>
      <c r="Q6" s="35">
        <v>5</v>
      </c>
      <c r="R6" s="35">
        <v>7</v>
      </c>
      <c r="S6" s="35">
        <v>0</v>
      </c>
      <c r="T6" s="35">
        <v>1</v>
      </c>
    </row>
    <row r="7" spans="1:20" x14ac:dyDescent="0.35">
      <c r="A7" s="23">
        <f>IF(E7=$A$1,MAX($A$2:$A6)+1,0)</f>
        <v>0</v>
      </c>
      <c r="B7" s="21" t="s">
        <v>31</v>
      </c>
      <c r="C7" s="21" t="s">
        <v>241</v>
      </c>
      <c r="E7" s="21" t="str">
        <f t="shared" si="0"/>
        <v/>
      </c>
      <c r="F7" s="35">
        <v>6</v>
      </c>
      <c r="G7" s="35">
        <v>0</v>
      </c>
      <c r="H7" s="35" t="s">
        <v>237</v>
      </c>
      <c r="J7" s="33">
        <v>43001</v>
      </c>
      <c r="L7" s="32">
        <v>0.75</v>
      </c>
      <c r="M7" s="35" t="s">
        <v>17</v>
      </c>
      <c r="N7" s="35" t="s">
        <v>29</v>
      </c>
      <c r="O7" s="35" t="s">
        <v>20</v>
      </c>
      <c r="P7" s="35" t="s">
        <v>28</v>
      </c>
      <c r="Q7" s="35">
        <v>8</v>
      </c>
      <c r="R7" s="35">
        <v>7</v>
      </c>
      <c r="S7" s="35">
        <v>0</v>
      </c>
      <c r="T7" s="35">
        <v>1</v>
      </c>
    </row>
    <row r="8" spans="1:20" x14ac:dyDescent="0.35">
      <c r="A8" s="23">
        <f>IF(E8=$A$1,MAX($A$2:$A7)+1,0)</f>
        <v>0</v>
      </c>
      <c r="B8" s="21" t="s">
        <v>31</v>
      </c>
      <c r="C8" s="21" t="s">
        <v>241</v>
      </c>
      <c r="D8" s="21" t="str">
        <f t="shared" ref="D8" si="2">N8</f>
        <v>OSC München 2</v>
      </c>
      <c r="E8" s="21" t="str">
        <f t="shared" si="0"/>
        <v>OSC München</v>
      </c>
      <c r="F8" s="35">
        <v>7</v>
      </c>
      <c r="G8" s="35">
        <v>0</v>
      </c>
      <c r="H8" s="35" t="s">
        <v>237</v>
      </c>
      <c r="J8" s="33">
        <v>43001</v>
      </c>
      <c r="L8" s="32">
        <v>0.58333333333333337</v>
      </c>
      <c r="M8" s="35" t="s">
        <v>20</v>
      </c>
      <c r="N8" s="35" t="s">
        <v>30</v>
      </c>
      <c r="O8" s="35" t="s">
        <v>19</v>
      </c>
      <c r="P8" s="35" t="s">
        <v>25</v>
      </c>
      <c r="Q8" s="35">
        <v>9</v>
      </c>
      <c r="R8" s="35">
        <v>4</v>
      </c>
      <c r="S8" s="35">
        <v>0</v>
      </c>
      <c r="T8" s="35">
        <v>1</v>
      </c>
    </row>
    <row r="9" spans="1:20" x14ac:dyDescent="0.35">
      <c r="A9" s="23">
        <f>IF(E9=$A$1,MAX($A$2:$A8)+1,0)</f>
        <v>0</v>
      </c>
      <c r="B9" s="21" t="s">
        <v>31</v>
      </c>
      <c r="C9" s="21" t="s">
        <v>241</v>
      </c>
      <c r="E9" s="21" t="str">
        <f t="shared" si="0"/>
        <v/>
      </c>
      <c r="F9" s="35">
        <v>8</v>
      </c>
      <c r="G9" s="35">
        <v>0</v>
      </c>
      <c r="H9" s="35" t="s">
        <v>237</v>
      </c>
      <c r="J9" s="33">
        <v>43001</v>
      </c>
      <c r="L9" s="32">
        <v>0.66666666666666663</v>
      </c>
      <c r="M9" s="35" t="s">
        <v>19</v>
      </c>
      <c r="N9" s="35" t="s">
        <v>25</v>
      </c>
      <c r="O9" s="35" t="s">
        <v>14</v>
      </c>
      <c r="P9" s="35" t="s">
        <v>24</v>
      </c>
      <c r="Q9" s="35">
        <v>4</v>
      </c>
      <c r="R9" s="35">
        <v>3</v>
      </c>
      <c r="S9" s="35">
        <v>0</v>
      </c>
      <c r="T9" s="35">
        <v>1</v>
      </c>
    </row>
    <row r="10" spans="1:20" x14ac:dyDescent="0.35">
      <c r="A10" s="23">
        <f>IF(E10=$A$1,MAX($A$2:$A9)+1,0)</f>
        <v>0</v>
      </c>
      <c r="B10" s="21" t="s">
        <v>31</v>
      </c>
      <c r="C10" s="21" t="s">
        <v>241</v>
      </c>
      <c r="E10" s="21" t="str">
        <f t="shared" si="0"/>
        <v/>
      </c>
      <c r="F10" s="35">
        <v>9</v>
      </c>
      <c r="G10" s="35">
        <v>0</v>
      </c>
      <c r="H10" s="35" t="s">
        <v>237</v>
      </c>
      <c r="J10" s="33">
        <v>43001</v>
      </c>
      <c r="L10" s="32">
        <v>0.75</v>
      </c>
      <c r="M10" s="35" t="s">
        <v>20</v>
      </c>
      <c r="N10" s="35" t="s">
        <v>30</v>
      </c>
      <c r="O10" s="35" t="s">
        <v>14</v>
      </c>
      <c r="P10" s="35" t="s">
        <v>24</v>
      </c>
      <c r="Q10" s="35">
        <v>9</v>
      </c>
      <c r="R10" s="35">
        <v>3</v>
      </c>
      <c r="S10" s="35">
        <v>0</v>
      </c>
      <c r="T10" s="35">
        <v>1</v>
      </c>
    </row>
    <row r="11" spans="1:20" x14ac:dyDescent="0.35">
      <c r="A11" s="23">
        <f>IF(E11=$A$1,MAX($A$2:$A10)+1,0)</f>
        <v>0</v>
      </c>
      <c r="B11" s="21" t="s">
        <v>31</v>
      </c>
      <c r="C11" s="21" t="s">
        <v>242</v>
      </c>
      <c r="D11" s="21" t="str">
        <f t="shared" ref="D11" si="3">N11</f>
        <v>BC Fürstenfeldbruck 2</v>
      </c>
      <c r="E11" s="21" t="str">
        <f t="shared" si="0"/>
        <v>BC Fürstenfeldbruck</v>
      </c>
      <c r="F11" s="35">
        <v>10</v>
      </c>
      <c r="G11" s="35">
        <v>0</v>
      </c>
      <c r="H11" s="35" t="s">
        <v>237</v>
      </c>
      <c r="J11" s="33">
        <v>43022</v>
      </c>
      <c r="L11" s="32">
        <v>0.58333333333333337</v>
      </c>
      <c r="M11" s="35" t="s">
        <v>21</v>
      </c>
      <c r="N11" s="35" t="s">
        <v>22</v>
      </c>
      <c r="O11" s="35" t="s">
        <v>17</v>
      </c>
      <c r="P11" s="35" t="s">
        <v>29</v>
      </c>
      <c r="Q11" s="35">
        <v>1</v>
      </c>
      <c r="R11" s="35">
        <v>8</v>
      </c>
      <c r="S11" s="35">
        <v>0</v>
      </c>
      <c r="T11" s="35">
        <v>1</v>
      </c>
    </row>
    <row r="12" spans="1:20" x14ac:dyDescent="0.35">
      <c r="A12" s="23">
        <f>IF(E12=$A$1,MAX($A$2:$A11)+1,0)</f>
        <v>0</v>
      </c>
      <c r="B12" s="21" t="s">
        <v>31</v>
      </c>
      <c r="C12" s="21" t="s">
        <v>242</v>
      </c>
      <c r="E12" s="21" t="str">
        <f t="shared" si="0"/>
        <v/>
      </c>
      <c r="F12" s="35">
        <v>11</v>
      </c>
      <c r="G12" s="35">
        <v>0</v>
      </c>
      <c r="H12" s="35" t="s">
        <v>237</v>
      </c>
      <c r="J12" s="33">
        <v>43022</v>
      </c>
      <c r="L12" s="32">
        <v>0.66666666666666663</v>
      </c>
      <c r="M12" s="35" t="s">
        <v>17</v>
      </c>
      <c r="N12" s="35" t="s">
        <v>29</v>
      </c>
      <c r="O12" s="35" t="s">
        <v>20</v>
      </c>
      <c r="P12" s="35" t="s">
        <v>30</v>
      </c>
      <c r="Q12" s="35">
        <v>8</v>
      </c>
      <c r="R12" s="35">
        <v>9</v>
      </c>
      <c r="S12" s="35">
        <v>0</v>
      </c>
      <c r="T12" s="35">
        <v>1</v>
      </c>
    </row>
    <row r="13" spans="1:20" x14ac:dyDescent="0.35">
      <c r="A13" s="23">
        <f>IF(E13=$A$1,MAX($A$2:$A12)+1,0)</f>
        <v>0</v>
      </c>
      <c r="B13" s="21" t="s">
        <v>31</v>
      </c>
      <c r="C13" s="21" t="s">
        <v>242</v>
      </c>
      <c r="E13" s="21" t="str">
        <f t="shared" si="0"/>
        <v/>
      </c>
      <c r="F13" s="35">
        <v>12</v>
      </c>
      <c r="G13" s="35">
        <v>0</v>
      </c>
      <c r="H13" s="35" t="s">
        <v>237</v>
      </c>
      <c r="J13" s="33">
        <v>43022</v>
      </c>
      <c r="L13" s="32">
        <v>0.75</v>
      </c>
      <c r="M13" s="35" t="s">
        <v>21</v>
      </c>
      <c r="N13" s="35" t="s">
        <v>22</v>
      </c>
      <c r="O13" s="35" t="s">
        <v>20</v>
      </c>
      <c r="P13" s="35" t="s">
        <v>30</v>
      </c>
      <c r="Q13" s="35">
        <v>1</v>
      </c>
      <c r="R13" s="35">
        <v>9</v>
      </c>
      <c r="S13" s="35">
        <v>0</v>
      </c>
      <c r="T13" s="35">
        <v>1</v>
      </c>
    </row>
    <row r="14" spans="1:20" x14ac:dyDescent="0.35">
      <c r="A14" s="23">
        <f>IF(E14=$A$1,MAX($A$2:$A13)+1,0)</f>
        <v>0</v>
      </c>
      <c r="B14" s="21" t="s">
        <v>31</v>
      </c>
      <c r="C14" s="21" t="s">
        <v>242</v>
      </c>
      <c r="D14" s="21" t="str">
        <f t="shared" ref="D14" si="4">N14</f>
        <v>SV Lohhof 1</v>
      </c>
      <c r="E14" s="21" t="str">
        <f t="shared" si="0"/>
        <v>SV Lohhof</v>
      </c>
      <c r="F14" s="35">
        <v>13</v>
      </c>
      <c r="G14" s="35">
        <v>0</v>
      </c>
      <c r="H14" s="35" t="s">
        <v>237</v>
      </c>
      <c r="J14" s="33">
        <v>43022</v>
      </c>
      <c r="L14" s="32">
        <v>0.58333333333333337</v>
      </c>
      <c r="M14" s="35" t="s">
        <v>14</v>
      </c>
      <c r="N14" s="35" t="s">
        <v>24</v>
      </c>
      <c r="O14" s="35" t="s">
        <v>15</v>
      </c>
      <c r="P14" s="35" t="s">
        <v>27</v>
      </c>
      <c r="Q14" s="35">
        <v>3</v>
      </c>
      <c r="R14" s="35">
        <v>6</v>
      </c>
      <c r="S14" s="35">
        <v>0</v>
      </c>
      <c r="T14" s="35">
        <v>1</v>
      </c>
    </row>
    <row r="15" spans="1:20" x14ac:dyDescent="0.35">
      <c r="A15" s="23">
        <f>IF(E15=$A$1,MAX($A$2:$A14)+1,0)</f>
        <v>0</v>
      </c>
      <c r="B15" s="21" t="s">
        <v>31</v>
      </c>
      <c r="C15" s="21" t="s">
        <v>242</v>
      </c>
      <c r="E15" s="21" t="str">
        <f t="shared" si="0"/>
        <v/>
      </c>
      <c r="F15" s="35">
        <v>14</v>
      </c>
      <c r="G15" s="35">
        <v>0</v>
      </c>
      <c r="H15" s="35" t="s">
        <v>237</v>
      </c>
      <c r="J15" s="33">
        <v>43022</v>
      </c>
      <c r="L15" s="32">
        <v>0.66666666666666663</v>
      </c>
      <c r="M15" s="35" t="s">
        <v>15</v>
      </c>
      <c r="N15" s="35" t="s">
        <v>27</v>
      </c>
      <c r="O15" s="35" t="s">
        <v>16</v>
      </c>
      <c r="P15" s="35" t="s">
        <v>26</v>
      </c>
      <c r="Q15" s="35">
        <v>6</v>
      </c>
      <c r="R15" s="35">
        <v>5</v>
      </c>
      <c r="S15" s="35">
        <v>0</v>
      </c>
      <c r="T15" s="35">
        <v>1</v>
      </c>
    </row>
    <row r="16" spans="1:20" x14ac:dyDescent="0.35">
      <c r="A16" s="23">
        <f>IF(E16=$A$1,MAX($A$2:$A15)+1,0)</f>
        <v>0</v>
      </c>
      <c r="B16" s="21" t="s">
        <v>31</v>
      </c>
      <c r="C16" s="21" t="s">
        <v>242</v>
      </c>
      <c r="E16" s="21" t="str">
        <f t="shared" si="0"/>
        <v/>
      </c>
      <c r="F16" s="35">
        <v>15</v>
      </c>
      <c r="G16" s="35">
        <v>0</v>
      </c>
      <c r="H16" s="35" t="s">
        <v>237</v>
      </c>
      <c r="J16" s="33">
        <v>43022</v>
      </c>
      <c r="L16" s="32">
        <v>0.75</v>
      </c>
      <c r="M16" s="35" t="s">
        <v>14</v>
      </c>
      <c r="N16" s="35" t="s">
        <v>24</v>
      </c>
      <c r="O16" s="35" t="s">
        <v>16</v>
      </c>
      <c r="P16" s="35" t="s">
        <v>26</v>
      </c>
      <c r="Q16" s="35">
        <v>3</v>
      </c>
      <c r="R16" s="35">
        <v>5</v>
      </c>
      <c r="S16" s="35">
        <v>0</v>
      </c>
      <c r="T16" s="35">
        <v>1</v>
      </c>
    </row>
    <row r="17" spans="1:20" x14ac:dyDescent="0.35">
      <c r="A17" s="23">
        <f>IF(E17=$A$1,MAX($A$2:$A16)+1,0)</f>
        <v>0</v>
      </c>
      <c r="B17" s="21" t="s">
        <v>31</v>
      </c>
      <c r="C17" s="21" t="s">
        <v>242</v>
      </c>
      <c r="D17" s="21" t="str">
        <f t="shared" ref="D17" si="5">N17</f>
        <v>TSV Ebersberg 1</v>
      </c>
      <c r="E17" s="21" t="str">
        <f t="shared" si="0"/>
        <v>TSV Ebersberg</v>
      </c>
      <c r="F17" s="35">
        <v>16</v>
      </c>
      <c r="G17" s="35">
        <v>0</v>
      </c>
      <c r="H17" s="35" t="s">
        <v>237</v>
      </c>
      <c r="J17" s="33">
        <v>43022</v>
      </c>
      <c r="L17" s="32">
        <v>0.58333333333333337</v>
      </c>
      <c r="M17" s="35" t="s">
        <v>19</v>
      </c>
      <c r="N17" s="35" t="s">
        <v>25</v>
      </c>
      <c r="O17" s="35" t="s">
        <v>18</v>
      </c>
      <c r="P17" s="35" t="s">
        <v>23</v>
      </c>
      <c r="Q17" s="35">
        <v>4</v>
      </c>
      <c r="R17" s="35">
        <v>2</v>
      </c>
      <c r="S17" s="35">
        <v>0</v>
      </c>
      <c r="T17" s="35">
        <v>1</v>
      </c>
    </row>
    <row r="18" spans="1:20" x14ac:dyDescent="0.35">
      <c r="A18" s="23">
        <f>IF(E18=$A$1,MAX($A$2:$A17)+1,0)</f>
        <v>0</v>
      </c>
      <c r="B18" s="21" t="s">
        <v>31</v>
      </c>
      <c r="C18" s="21" t="s">
        <v>242</v>
      </c>
      <c r="E18" s="21" t="str">
        <f t="shared" si="0"/>
        <v/>
      </c>
      <c r="F18" s="35">
        <v>17</v>
      </c>
      <c r="G18" s="35">
        <v>0</v>
      </c>
      <c r="H18" s="35" t="s">
        <v>237</v>
      </c>
      <c r="J18" s="33">
        <v>43022</v>
      </c>
      <c r="L18" s="32">
        <v>0.66666666666666663</v>
      </c>
      <c r="M18" s="35" t="s">
        <v>18</v>
      </c>
      <c r="N18" s="35" t="s">
        <v>23</v>
      </c>
      <c r="O18" s="35" t="s">
        <v>20</v>
      </c>
      <c r="P18" s="35" t="s">
        <v>28</v>
      </c>
      <c r="Q18" s="35">
        <v>2</v>
      </c>
      <c r="R18" s="35">
        <v>7</v>
      </c>
      <c r="S18" s="35">
        <v>0</v>
      </c>
      <c r="T18" s="35">
        <v>1</v>
      </c>
    </row>
    <row r="19" spans="1:20" x14ac:dyDescent="0.35">
      <c r="A19" s="23">
        <f>IF(E19=$A$1,MAX($A$2:$A18)+1,0)</f>
        <v>0</v>
      </c>
      <c r="B19" s="21" t="s">
        <v>31</v>
      </c>
      <c r="C19" s="21" t="s">
        <v>242</v>
      </c>
      <c r="E19" s="21" t="str">
        <f t="shared" si="0"/>
        <v/>
      </c>
      <c r="F19" s="35">
        <v>18</v>
      </c>
      <c r="G19" s="35">
        <v>0</v>
      </c>
      <c r="H19" s="35" t="s">
        <v>237</v>
      </c>
      <c r="J19" s="33">
        <v>43022</v>
      </c>
      <c r="L19" s="32">
        <v>0.75</v>
      </c>
      <c r="M19" s="35" t="s">
        <v>19</v>
      </c>
      <c r="N19" s="35" t="s">
        <v>25</v>
      </c>
      <c r="O19" s="35" t="s">
        <v>20</v>
      </c>
      <c r="P19" s="35" t="s">
        <v>28</v>
      </c>
      <c r="Q19" s="35">
        <v>4</v>
      </c>
      <c r="R19" s="35">
        <v>7</v>
      </c>
      <c r="S19" s="35">
        <v>0</v>
      </c>
      <c r="T19" s="35">
        <v>1</v>
      </c>
    </row>
    <row r="20" spans="1:20" x14ac:dyDescent="0.35">
      <c r="A20" s="23">
        <f>IF(E20=$A$1,MAX($A$2:$A19)+1,0)</f>
        <v>0</v>
      </c>
      <c r="B20" s="21" t="s">
        <v>31</v>
      </c>
      <c r="C20" s="21" t="s">
        <v>243</v>
      </c>
      <c r="D20" s="21" t="str">
        <f t="shared" ref="D20" si="6">N20</f>
        <v>Polizei SV München 1</v>
      </c>
      <c r="E20" s="21" t="str">
        <f t="shared" si="0"/>
        <v>Polizei SV München</v>
      </c>
      <c r="F20" s="35">
        <v>19</v>
      </c>
      <c r="G20" s="35">
        <v>0</v>
      </c>
      <c r="H20" s="35" t="s">
        <v>237</v>
      </c>
      <c r="J20" s="33">
        <v>43036</v>
      </c>
      <c r="L20" s="32">
        <v>0.58333333333333337</v>
      </c>
      <c r="M20" s="35" t="s">
        <v>16</v>
      </c>
      <c r="N20" s="35" t="s">
        <v>26</v>
      </c>
      <c r="O20" s="35" t="s">
        <v>20</v>
      </c>
      <c r="P20" s="35" t="s">
        <v>30</v>
      </c>
      <c r="Q20" s="35">
        <v>5</v>
      </c>
      <c r="R20" s="35">
        <v>9</v>
      </c>
      <c r="S20" s="35">
        <v>0</v>
      </c>
      <c r="T20" s="35">
        <v>1</v>
      </c>
    </row>
    <row r="21" spans="1:20" x14ac:dyDescent="0.35">
      <c r="A21" s="23">
        <f>IF(E21=$A$1,MAX($A$2:$A20)+1,0)</f>
        <v>0</v>
      </c>
      <c r="B21" s="21" t="s">
        <v>31</v>
      </c>
      <c r="C21" s="21" t="s">
        <v>243</v>
      </c>
      <c r="E21" s="21" t="str">
        <f t="shared" si="0"/>
        <v/>
      </c>
      <c r="F21" s="35">
        <v>20</v>
      </c>
      <c r="G21" s="35">
        <v>0</v>
      </c>
      <c r="H21" s="35" t="s">
        <v>237</v>
      </c>
      <c r="J21" s="33">
        <v>43036</v>
      </c>
      <c r="L21" s="32">
        <v>0.66666666666666663</v>
      </c>
      <c r="M21" s="35" t="s">
        <v>20</v>
      </c>
      <c r="N21" s="35" t="s">
        <v>30</v>
      </c>
      <c r="O21" s="35" t="s">
        <v>18</v>
      </c>
      <c r="P21" s="35" t="s">
        <v>23</v>
      </c>
      <c r="Q21" s="35">
        <v>9</v>
      </c>
      <c r="R21" s="35">
        <v>2</v>
      </c>
      <c r="S21" s="35">
        <v>0</v>
      </c>
      <c r="T21" s="35">
        <v>1</v>
      </c>
    </row>
    <row r="22" spans="1:20" x14ac:dyDescent="0.35">
      <c r="A22" s="23">
        <f>IF(E22=$A$1,MAX($A$2:$A21)+1,0)</f>
        <v>0</v>
      </c>
      <c r="B22" s="21" t="s">
        <v>31</v>
      </c>
      <c r="C22" s="21" t="s">
        <v>243</v>
      </c>
      <c r="E22" s="21" t="str">
        <f t="shared" si="0"/>
        <v/>
      </c>
      <c r="F22" s="35">
        <v>21</v>
      </c>
      <c r="G22" s="35">
        <v>0</v>
      </c>
      <c r="H22" s="35" t="s">
        <v>237</v>
      </c>
      <c r="J22" s="33">
        <v>43036</v>
      </c>
      <c r="L22" s="32">
        <v>0.75</v>
      </c>
      <c r="M22" s="35" t="s">
        <v>16</v>
      </c>
      <c r="N22" s="35" t="s">
        <v>26</v>
      </c>
      <c r="O22" s="35" t="s">
        <v>18</v>
      </c>
      <c r="P22" s="35" t="s">
        <v>23</v>
      </c>
      <c r="Q22" s="35">
        <v>5</v>
      </c>
      <c r="R22" s="35">
        <v>2</v>
      </c>
      <c r="S22" s="35">
        <v>0</v>
      </c>
      <c r="T22" s="35">
        <v>1</v>
      </c>
    </row>
    <row r="23" spans="1:20" x14ac:dyDescent="0.35">
      <c r="A23" s="23">
        <f>IF(E23=$A$1,MAX($A$2:$A22)+1,0)</f>
        <v>0</v>
      </c>
      <c r="B23" s="21" t="s">
        <v>31</v>
      </c>
      <c r="C23" s="21" t="s">
        <v>243</v>
      </c>
      <c r="D23" s="21" t="str">
        <f t="shared" ref="D23" si="7">N23</f>
        <v>TSV Neuhausen-Nymphenburg 3</v>
      </c>
      <c r="E23" s="21" t="str">
        <f t="shared" si="0"/>
        <v>TSV Neuhausen-Nymphenburg</v>
      </c>
      <c r="F23" s="35">
        <v>22</v>
      </c>
      <c r="G23" s="35">
        <v>0</v>
      </c>
      <c r="H23" s="35" t="s">
        <v>237</v>
      </c>
      <c r="J23" s="33">
        <v>43036</v>
      </c>
      <c r="L23" s="32">
        <v>0.58333333333333337</v>
      </c>
      <c r="M23" s="35" t="s">
        <v>15</v>
      </c>
      <c r="N23" s="35" t="s">
        <v>27</v>
      </c>
      <c r="O23" s="35" t="s">
        <v>17</v>
      </c>
      <c r="P23" s="35" t="s">
        <v>29</v>
      </c>
      <c r="Q23" s="35">
        <v>6</v>
      </c>
      <c r="R23" s="35">
        <v>8</v>
      </c>
      <c r="S23" s="35">
        <v>0</v>
      </c>
      <c r="T23" s="35">
        <v>1</v>
      </c>
    </row>
    <row r="24" spans="1:20" x14ac:dyDescent="0.35">
      <c r="A24" s="23">
        <f>IF(E24=$A$1,MAX($A$2:$A23)+1,0)</f>
        <v>0</v>
      </c>
      <c r="B24" s="21" t="s">
        <v>31</v>
      </c>
      <c r="C24" s="21" t="s">
        <v>243</v>
      </c>
      <c r="E24" s="21" t="str">
        <f t="shared" si="0"/>
        <v/>
      </c>
      <c r="F24" s="35">
        <v>23</v>
      </c>
      <c r="G24" s="35">
        <v>0</v>
      </c>
      <c r="H24" s="35" t="s">
        <v>237</v>
      </c>
      <c r="J24" s="33">
        <v>43036</v>
      </c>
      <c r="L24" s="32">
        <v>0.66666666666666663</v>
      </c>
      <c r="M24" s="35" t="s">
        <v>17</v>
      </c>
      <c r="N24" s="35" t="s">
        <v>29</v>
      </c>
      <c r="O24" s="35" t="s">
        <v>19</v>
      </c>
      <c r="P24" s="35" t="s">
        <v>25</v>
      </c>
      <c r="Q24" s="35">
        <v>8</v>
      </c>
      <c r="R24" s="35">
        <v>4</v>
      </c>
      <c r="S24" s="35">
        <v>0</v>
      </c>
      <c r="T24" s="35">
        <v>1</v>
      </c>
    </row>
    <row r="25" spans="1:20" x14ac:dyDescent="0.35">
      <c r="A25" s="23">
        <f>IF(E25=$A$1,MAX($A$2:$A24)+1,0)</f>
        <v>0</v>
      </c>
      <c r="B25" s="21" t="s">
        <v>31</v>
      </c>
      <c r="C25" s="21" t="s">
        <v>243</v>
      </c>
      <c r="E25" s="21" t="str">
        <f t="shared" si="0"/>
        <v/>
      </c>
      <c r="F25" s="35">
        <v>24</v>
      </c>
      <c r="G25" s="35">
        <v>0</v>
      </c>
      <c r="H25" s="35" t="s">
        <v>237</v>
      </c>
      <c r="J25" s="33">
        <v>43036</v>
      </c>
      <c r="L25" s="32">
        <v>0.75</v>
      </c>
      <c r="M25" s="35" t="s">
        <v>15</v>
      </c>
      <c r="N25" s="35" t="s">
        <v>27</v>
      </c>
      <c r="O25" s="35" t="s">
        <v>19</v>
      </c>
      <c r="P25" s="35" t="s">
        <v>25</v>
      </c>
      <c r="Q25" s="35">
        <v>6</v>
      </c>
      <c r="R25" s="35">
        <v>4</v>
      </c>
      <c r="S25" s="35">
        <v>0</v>
      </c>
      <c r="T25" s="35">
        <v>1</v>
      </c>
    </row>
    <row r="26" spans="1:20" x14ac:dyDescent="0.35">
      <c r="A26" s="23">
        <f>IF(E26=$A$1,MAX($A$2:$A25)+1,0)</f>
        <v>0</v>
      </c>
      <c r="B26" s="21" t="s">
        <v>31</v>
      </c>
      <c r="C26" s="21" t="s">
        <v>243</v>
      </c>
      <c r="D26" s="21" t="str">
        <f t="shared" ref="D26" si="8">N26</f>
        <v>OSC München 3</v>
      </c>
      <c r="E26" s="21" t="str">
        <f t="shared" si="0"/>
        <v>OSC München</v>
      </c>
      <c r="F26" s="35">
        <v>25</v>
      </c>
      <c r="G26" s="35">
        <v>0</v>
      </c>
      <c r="H26" s="35" t="s">
        <v>237</v>
      </c>
      <c r="J26" s="33">
        <v>43036</v>
      </c>
      <c r="L26" s="32">
        <v>0.58333333333333337</v>
      </c>
      <c r="M26" s="35" t="s">
        <v>20</v>
      </c>
      <c r="N26" s="35" t="s">
        <v>28</v>
      </c>
      <c r="O26" s="35" t="s">
        <v>14</v>
      </c>
      <c r="P26" s="35" t="s">
        <v>24</v>
      </c>
      <c r="Q26" s="35">
        <v>7</v>
      </c>
      <c r="R26" s="35">
        <v>3</v>
      </c>
      <c r="S26" s="35">
        <v>0</v>
      </c>
      <c r="T26" s="35">
        <v>1</v>
      </c>
    </row>
    <row r="27" spans="1:20" x14ac:dyDescent="0.35">
      <c r="A27" s="23">
        <f>IF(E27=$A$1,MAX($A$2:$A26)+1,0)</f>
        <v>0</v>
      </c>
      <c r="B27" s="21" t="s">
        <v>31</v>
      </c>
      <c r="C27" s="21" t="s">
        <v>243</v>
      </c>
      <c r="E27" s="21" t="str">
        <f t="shared" si="0"/>
        <v/>
      </c>
      <c r="F27" s="35">
        <v>26</v>
      </c>
      <c r="G27" s="35">
        <v>0</v>
      </c>
      <c r="H27" s="35" t="s">
        <v>237</v>
      </c>
      <c r="J27" s="33">
        <v>43036</v>
      </c>
      <c r="L27" s="32">
        <v>0.66666666666666663</v>
      </c>
      <c r="M27" s="35" t="s">
        <v>14</v>
      </c>
      <c r="N27" s="35" t="s">
        <v>24</v>
      </c>
      <c r="O27" s="35" t="s">
        <v>21</v>
      </c>
      <c r="P27" s="35" t="s">
        <v>22</v>
      </c>
      <c r="Q27" s="35">
        <v>3</v>
      </c>
      <c r="R27" s="35">
        <v>1</v>
      </c>
      <c r="S27" s="35">
        <v>0</v>
      </c>
      <c r="T27" s="35">
        <v>1</v>
      </c>
    </row>
    <row r="28" spans="1:20" x14ac:dyDescent="0.35">
      <c r="A28" s="23">
        <f>IF(E28=$A$1,MAX($A$2:$A27)+1,0)</f>
        <v>0</v>
      </c>
      <c r="B28" s="21" t="s">
        <v>31</v>
      </c>
      <c r="C28" s="21" t="s">
        <v>243</v>
      </c>
      <c r="E28" s="21" t="str">
        <f t="shared" si="0"/>
        <v/>
      </c>
      <c r="F28" s="35">
        <v>27</v>
      </c>
      <c r="G28" s="35">
        <v>0</v>
      </c>
      <c r="H28" s="35" t="s">
        <v>237</v>
      </c>
      <c r="J28" s="33">
        <v>43036</v>
      </c>
      <c r="L28" s="32">
        <v>0.75</v>
      </c>
      <c r="M28" s="35" t="s">
        <v>20</v>
      </c>
      <c r="N28" s="35" t="s">
        <v>28</v>
      </c>
      <c r="O28" s="35" t="s">
        <v>21</v>
      </c>
      <c r="P28" s="35" t="s">
        <v>22</v>
      </c>
      <c r="Q28" s="35">
        <v>7</v>
      </c>
      <c r="R28" s="35">
        <v>1</v>
      </c>
      <c r="S28" s="35">
        <v>0</v>
      </c>
      <c r="T28" s="35">
        <v>1</v>
      </c>
    </row>
    <row r="29" spans="1:20" x14ac:dyDescent="0.35">
      <c r="A29" s="23">
        <f>IF(E29=$A$1,MAX($A$2:$A28)+1,0)</f>
        <v>0</v>
      </c>
      <c r="B29" s="21" t="s">
        <v>31</v>
      </c>
      <c r="C29" s="21" t="s">
        <v>244</v>
      </c>
      <c r="D29" s="21" t="str">
        <f t="shared" ref="D29" si="9">N29</f>
        <v>BC Fürstenfeldbruck 2</v>
      </c>
      <c r="E29" s="21" t="str">
        <f t="shared" si="0"/>
        <v>BC Fürstenfeldbruck</v>
      </c>
      <c r="F29" s="35">
        <v>28</v>
      </c>
      <c r="G29" s="35">
        <v>0</v>
      </c>
      <c r="H29" s="35" t="s">
        <v>237</v>
      </c>
      <c r="J29" s="33">
        <v>43050</v>
      </c>
      <c r="L29" s="32">
        <v>0.58333333333333337</v>
      </c>
      <c r="M29" s="35" t="s">
        <v>21</v>
      </c>
      <c r="N29" s="35" t="s">
        <v>22</v>
      </c>
      <c r="O29" s="35" t="s">
        <v>16</v>
      </c>
      <c r="P29" s="35" t="s">
        <v>26</v>
      </c>
      <c r="Q29" s="35">
        <v>1</v>
      </c>
      <c r="R29" s="35">
        <v>5</v>
      </c>
      <c r="S29" s="35">
        <v>0</v>
      </c>
      <c r="T29" s="35">
        <v>1</v>
      </c>
    </row>
    <row r="30" spans="1:20" x14ac:dyDescent="0.35">
      <c r="A30" s="23">
        <f>IF(E30=$A$1,MAX($A$2:$A29)+1,0)</f>
        <v>0</v>
      </c>
      <c r="B30" s="21" t="s">
        <v>31</v>
      </c>
      <c r="C30" s="21" t="s">
        <v>244</v>
      </c>
      <c r="E30" s="21" t="str">
        <f t="shared" si="0"/>
        <v/>
      </c>
      <c r="F30" s="35">
        <v>29</v>
      </c>
      <c r="G30" s="35">
        <v>0</v>
      </c>
      <c r="H30" s="35" t="s">
        <v>237</v>
      </c>
      <c r="J30" s="33">
        <v>43050</v>
      </c>
      <c r="L30" s="32">
        <v>0.66666666666666663</v>
      </c>
      <c r="M30" s="35" t="s">
        <v>16</v>
      </c>
      <c r="N30" s="35" t="s">
        <v>26</v>
      </c>
      <c r="O30" s="35" t="s">
        <v>19</v>
      </c>
      <c r="P30" s="35" t="s">
        <v>25</v>
      </c>
      <c r="Q30" s="35">
        <v>5</v>
      </c>
      <c r="R30" s="35">
        <v>4</v>
      </c>
      <c r="S30" s="35">
        <v>0</v>
      </c>
      <c r="T30" s="35">
        <v>1</v>
      </c>
    </row>
    <row r="31" spans="1:20" x14ac:dyDescent="0.35">
      <c r="A31" s="23">
        <f>IF(E31=$A$1,MAX($A$2:$A30)+1,0)</f>
        <v>0</v>
      </c>
      <c r="B31" s="21" t="s">
        <v>31</v>
      </c>
      <c r="C31" s="21" t="s">
        <v>244</v>
      </c>
      <c r="E31" s="21" t="str">
        <f t="shared" si="0"/>
        <v/>
      </c>
      <c r="F31" s="35">
        <v>30</v>
      </c>
      <c r="G31" s="35">
        <v>0</v>
      </c>
      <c r="H31" s="35" t="s">
        <v>237</v>
      </c>
      <c r="J31" s="33">
        <v>43050</v>
      </c>
      <c r="L31" s="32">
        <v>0.75</v>
      </c>
      <c r="M31" s="35" t="s">
        <v>21</v>
      </c>
      <c r="N31" s="35" t="s">
        <v>22</v>
      </c>
      <c r="O31" s="35" t="s">
        <v>19</v>
      </c>
      <c r="P31" s="35" t="s">
        <v>25</v>
      </c>
      <c r="Q31" s="35">
        <v>1</v>
      </c>
      <c r="R31" s="35">
        <v>4</v>
      </c>
      <c r="S31" s="35">
        <v>0</v>
      </c>
      <c r="T31" s="35">
        <v>1</v>
      </c>
    </row>
    <row r="32" spans="1:20" x14ac:dyDescent="0.35">
      <c r="A32" s="23">
        <f>IF(E32=$A$1,MAX($A$2:$A31)+1,0)</f>
        <v>0</v>
      </c>
      <c r="B32" s="21" t="s">
        <v>31</v>
      </c>
      <c r="C32" s="21" t="s">
        <v>244</v>
      </c>
      <c r="D32" s="21" t="str">
        <f t="shared" ref="D32" si="10">N32</f>
        <v>PTSV Rosenheim 1</v>
      </c>
      <c r="E32" s="21" t="str">
        <f t="shared" si="0"/>
        <v>PTSV Rosenheim</v>
      </c>
      <c r="F32" s="35">
        <v>31</v>
      </c>
      <c r="G32" s="35">
        <v>0</v>
      </c>
      <c r="H32" s="35" t="s">
        <v>237</v>
      </c>
      <c r="J32" s="33">
        <v>43050</v>
      </c>
      <c r="L32" s="32">
        <v>0.58333333333333337</v>
      </c>
      <c r="M32" s="35" t="s">
        <v>18</v>
      </c>
      <c r="N32" s="35" t="s">
        <v>23</v>
      </c>
      <c r="O32" s="35" t="s">
        <v>14</v>
      </c>
      <c r="P32" s="35" t="s">
        <v>24</v>
      </c>
      <c r="Q32" s="35">
        <v>2</v>
      </c>
      <c r="R32" s="35">
        <v>3</v>
      </c>
      <c r="S32" s="35">
        <v>0</v>
      </c>
      <c r="T32" s="35">
        <v>1</v>
      </c>
    </row>
    <row r="33" spans="1:20" x14ac:dyDescent="0.35">
      <c r="A33" s="23">
        <f>IF(E33=$A$1,MAX($A$2:$A32)+1,0)</f>
        <v>0</v>
      </c>
      <c r="B33" s="21" t="s">
        <v>31</v>
      </c>
      <c r="C33" s="21" t="s">
        <v>244</v>
      </c>
      <c r="E33" s="21" t="str">
        <f t="shared" si="0"/>
        <v/>
      </c>
      <c r="F33" s="35">
        <v>32</v>
      </c>
      <c r="G33" s="35">
        <v>0</v>
      </c>
      <c r="H33" s="35" t="s">
        <v>237</v>
      </c>
      <c r="J33" s="33">
        <v>43050</v>
      </c>
      <c r="L33" s="32">
        <v>0.66666666666666663</v>
      </c>
      <c r="M33" s="35" t="s">
        <v>14</v>
      </c>
      <c r="N33" s="35" t="s">
        <v>24</v>
      </c>
      <c r="O33" s="35" t="s">
        <v>17</v>
      </c>
      <c r="P33" s="35" t="s">
        <v>29</v>
      </c>
      <c r="Q33" s="35">
        <v>3</v>
      </c>
      <c r="R33" s="35">
        <v>8</v>
      </c>
      <c r="S33" s="35">
        <v>0</v>
      </c>
      <c r="T33" s="35">
        <v>1</v>
      </c>
    </row>
    <row r="34" spans="1:20" x14ac:dyDescent="0.35">
      <c r="A34" s="23">
        <f>IF(E34=$A$1,MAX($A$2:$A33)+1,0)</f>
        <v>0</v>
      </c>
      <c r="B34" s="21" t="s">
        <v>31</v>
      </c>
      <c r="C34" s="21" t="s">
        <v>244</v>
      </c>
      <c r="E34" s="21" t="str">
        <f t="shared" si="0"/>
        <v/>
      </c>
      <c r="F34" s="35">
        <v>33</v>
      </c>
      <c r="G34" s="35">
        <v>0</v>
      </c>
      <c r="H34" s="35" t="s">
        <v>237</v>
      </c>
      <c r="J34" s="33">
        <v>43050</v>
      </c>
      <c r="L34" s="32">
        <v>0.75</v>
      </c>
      <c r="M34" s="35" t="s">
        <v>18</v>
      </c>
      <c r="N34" s="35" t="s">
        <v>23</v>
      </c>
      <c r="O34" s="35" t="s">
        <v>17</v>
      </c>
      <c r="P34" s="35" t="s">
        <v>29</v>
      </c>
      <c r="Q34" s="35">
        <v>2</v>
      </c>
      <c r="R34" s="35">
        <v>8</v>
      </c>
      <c r="S34" s="35">
        <v>0</v>
      </c>
      <c r="T34" s="35">
        <v>1</v>
      </c>
    </row>
    <row r="35" spans="1:20" x14ac:dyDescent="0.35">
      <c r="A35" s="23">
        <f>IF(E35=$A$1,MAX($A$2:$A34)+1,0)</f>
        <v>0</v>
      </c>
      <c r="B35" s="21" t="s">
        <v>31</v>
      </c>
      <c r="C35" s="21" t="s">
        <v>244</v>
      </c>
      <c r="D35" s="21" t="str">
        <f t="shared" ref="D35" si="11">N35</f>
        <v>OSC München 2</v>
      </c>
      <c r="E35" s="21" t="str">
        <f t="shared" si="0"/>
        <v>OSC München</v>
      </c>
      <c r="F35" s="35">
        <v>34</v>
      </c>
      <c r="G35" s="35">
        <v>0</v>
      </c>
      <c r="H35" s="35" t="s">
        <v>237</v>
      </c>
      <c r="J35" s="33">
        <v>43050</v>
      </c>
      <c r="L35" s="32">
        <v>0.58333333333333337</v>
      </c>
      <c r="M35" s="35" t="s">
        <v>20</v>
      </c>
      <c r="N35" s="35" t="s">
        <v>30</v>
      </c>
      <c r="O35" s="35" t="s">
        <v>20</v>
      </c>
      <c r="P35" s="35" t="s">
        <v>28</v>
      </c>
      <c r="Q35" s="35">
        <v>9</v>
      </c>
      <c r="R35" s="35">
        <v>7</v>
      </c>
      <c r="S35" s="35">
        <v>0</v>
      </c>
      <c r="T35" s="35">
        <v>1</v>
      </c>
    </row>
    <row r="36" spans="1:20" x14ac:dyDescent="0.35">
      <c r="A36" s="23">
        <f>IF(E36=$A$1,MAX($A$2:$A35)+1,0)</f>
        <v>0</v>
      </c>
      <c r="B36" s="21" t="s">
        <v>31</v>
      </c>
      <c r="C36" s="21" t="s">
        <v>244</v>
      </c>
      <c r="E36" s="21" t="str">
        <f t="shared" si="0"/>
        <v/>
      </c>
      <c r="F36" s="35">
        <v>35</v>
      </c>
      <c r="G36" s="35">
        <v>0</v>
      </c>
      <c r="H36" s="35" t="s">
        <v>237</v>
      </c>
      <c r="J36" s="33">
        <v>43050</v>
      </c>
      <c r="L36" s="32">
        <v>0.66666666666666663</v>
      </c>
      <c r="M36" s="35" t="s">
        <v>20</v>
      </c>
      <c r="N36" s="35" t="s">
        <v>28</v>
      </c>
      <c r="O36" s="35" t="s">
        <v>15</v>
      </c>
      <c r="P36" s="35" t="s">
        <v>27</v>
      </c>
      <c r="Q36" s="35">
        <v>7</v>
      </c>
      <c r="R36" s="35">
        <v>6</v>
      </c>
      <c r="S36" s="35">
        <v>0</v>
      </c>
      <c r="T36" s="35">
        <v>1</v>
      </c>
    </row>
    <row r="37" spans="1:20" x14ac:dyDescent="0.35">
      <c r="A37" s="23">
        <f>IF(E37=$A$1,MAX($A$2:$A36)+1,0)</f>
        <v>0</v>
      </c>
      <c r="B37" s="21" t="s">
        <v>31</v>
      </c>
      <c r="C37" s="21" t="s">
        <v>244</v>
      </c>
      <c r="E37" s="21" t="str">
        <f t="shared" si="0"/>
        <v/>
      </c>
      <c r="F37" s="35">
        <v>36</v>
      </c>
      <c r="G37" s="35">
        <v>0</v>
      </c>
      <c r="H37" s="35" t="s">
        <v>237</v>
      </c>
      <c r="J37" s="33">
        <v>43050</v>
      </c>
      <c r="L37" s="32">
        <v>0.75</v>
      </c>
      <c r="M37" s="35" t="s">
        <v>20</v>
      </c>
      <c r="N37" s="35" t="s">
        <v>30</v>
      </c>
      <c r="O37" s="35" t="s">
        <v>15</v>
      </c>
      <c r="P37" s="35" t="s">
        <v>27</v>
      </c>
      <c r="Q37" s="35">
        <v>9</v>
      </c>
      <c r="R37" s="35">
        <v>6</v>
      </c>
      <c r="S37" s="35">
        <v>0</v>
      </c>
      <c r="T37" s="35">
        <v>1</v>
      </c>
    </row>
    <row r="38" spans="1:20" x14ac:dyDescent="0.35">
      <c r="A38" s="23">
        <f>IF(E38=$A$1,MAX($A$2:$A37)+1,0)</f>
        <v>0</v>
      </c>
      <c r="B38" s="21" t="s">
        <v>31</v>
      </c>
      <c r="C38" s="21" t="s">
        <v>245</v>
      </c>
      <c r="D38" s="21" t="str">
        <f t="shared" ref="D38" si="12">N38</f>
        <v>SV Lohhof 1</v>
      </c>
      <c r="E38" s="21" t="str">
        <f t="shared" si="0"/>
        <v>SV Lohhof</v>
      </c>
      <c r="F38" s="35">
        <v>37</v>
      </c>
      <c r="G38" s="35">
        <v>1</v>
      </c>
      <c r="H38" s="35" t="s">
        <v>237</v>
      </c>
      <c r="J38" s="33">
        <v>43120</v>
      </c>
      <c r="L38" s="32">
        <v>0.58333333333333337</v>
      </c>
      <c r="M38" s="35" t="s">
        <v>14</v>
      </c>
      <c r="N38" s="35" t="s">
        <v>24</v>
      </c>
      <c r="O38" s="35" t="s">
        <v>20</v>
      </c>
      <c r="P38" s="35" t="s">
        <v>28</v>
      </c>
      <c r="Q38" s="35">
        <v>3</v>
      </c>
      <c r="R38" s="35">
        <v>7</v>
      </c>
      <c r="S38" s="35">
        <v>0</v>
      </c>
      <c r="T38" s="35">
        <v>1</v>
      </c>
    </row>
    <row r="39" spans="1:20" x14ac:dyDescent="0.35">
      <c r="A39" s="23">
        <f>IF(E39=$A$1,MAX($A$2:$A38)+1,0)</f>
        <v>0</v>
      </c>
      <c r="B39" s="21" t="s">
        <v>31</v>
      </c>
      <c r="C39" s="21" t="s">
        <v>245</v>
      </c>
      <c r="E39" s="21" t="str">
        <f t="shared" si="0"/>
        <v/>
      </c>
      <c r="F39" s="35">
        <v>38</v>
      </c>
      <c r="G39" s="35">
        <v>1</v>
      </c>
      <c r="H39" s="35" t="s">
        <v>237</v>
      </c>
      <c r="J39" s="33">
        <v>43120</v>
      </c>
      <c r="L39" s="32">
        <v>0.66666666666666663</v>
      </c>
      <c r="M39" s="35" t="s">
        <v>20</v>
      </c>
      <c r="N39" s="35" t="s">
        <v>28</v>
      </c>
      <c r="O39" s="35" t="s">
        <v>19</v>
      </c>
      <c r="P39" s="35" t="s">
        <v>25</v>
      </c>
      <c r="Q39" s="35">
        <v>7</v>
      </c>
      <c r="R39" s="35">
        <v>4</v>
      </c>
      <c r="S39" s="35">
        <v>0</v>
      </c>
      <c r="T39" s="35">
        <v>1</v>
      </c>
    </row>
    <row r="40" spans="1:20" x14ac:dyDescent="0.35">
      <c r="A40" s="23">
        <f>IF(E40=$A$1,MAX($A$2:$A39)+1,0)</f>
        <v>0</v>
      </c>
      <c r="B40" s="21" t="s">
        <v>31</v>
      </c>
      <c r="C40" s="21" t="s">
        <v>245</v>
      </c>
      <c r="E40" s="21" t="str">
        <f t="shared" si="0"/>
        <v/>
      </c>
      <c r="F40" s="35">
        <v>39</v>
      </c>
      <c r="G40" s="35">
        <v>1</v>
      </c>
      <c r="H40" s="35" t="s">
        <v>237</v>
      </c>
      <c r="J40" s="33">
        <v>43120</v>
      </c>
      <c r="L40" s="32">
        <v>0.75</v>
      </c>
      <c r="M40" s="35" t="s">
        <v>14</v>
      </c>
      <c r="N40" s="35" t="s">
        <v>24</v>
      </c>
      <c r="O40" s="35" t="s">
        <v>19</v>
      </c>
      <c r="P40" s="35" t="s">
        <v>25</v>
      </c>
      <c r="Q40" s="35">
        <v>3</v>
      </c>
      <c r="R40" s="35">
        <v>4</v>
      </c>
      <c r="S40" s="35">
        <v>0</v>
      </c>
      <c r="T40" s="35">
        <v>1</v>
      </c>
    </row>
    <row r="41" spans="1:20" x14ac:dyDescent="0.35">
      <c r="A41" s="23">
        <f>IF(E41=$A$1,MAX($A$2:$A40)+1,0)</f>
        <v>0</v>
      </c>
      <c r="B41" s="21" t="s">
        <v>31</v>
      </c>
      <c r="C41" s="21" t="s">
        <v>245</v>
      </c>
      <c r="D41" s="21" t="str">
        <f t="shared" ref="D41" si="13">N41</f>
        <v>TUS Prien 1</v>
      </c>
      <c r="E41" s="21" t="str">
        <f t="shared" si="0"/>
        <v>TUS Prien</v>
      </c>
      <c r="F41" s="35">
        <v>40</v>
      </c>
      <c r="G41" s="35">
        <v>1</v>
      </c>
      <c r="H41" s="35" t="s">
        <v>237</v>
      </c>
      <c r="J41" s="33">
        <v>43120</v>
      </c>
      <c r="L41" s="32">
        <v>0.58333333333333337</v>
      </c>
      <c r="M41" s="35" t="s">
        <v>17</v>
      </c>
      <c r="N41" s="35" t="s">
        <v>29</v>
      </c>
      <c r="O41" s="35" t="s">
        <v>15</v>
      </c>
      <c r="P41" s="35" t="s">
        <v>27</v>
      </c>
      <c r="Q41" s="35">
        <v>8</v>
      </c>
      <c r="R41" s="35">
        <v>6</v>
      </c>
      <c r="S41" s="35">
        <v>0</v>
      </c>
      <c r="T41" s="35">
        <v>1</v>
      </c>
    </row>
    <row r="42" spans="1:20" x14ac:dyDescent="0.35">
      <c r="A42" s="23">
        <f>IF(E42=$A$1,MAX($A$2:$A41)+1,0)</f>
        <v>0</v>
      </c>
      <c r="B42" s="21" t="s">
        <v>31</v>
      </c>
      <c r="C42" s="21" t="s">
        <v>245</v>
      </c>
      <c r="E42" s="21" t="str">
        <f t="shared" si="0"/>
        <v/>
      </c>
      <c r="F42" s="35">
        <v>41</v>
      </c>
      <c r="G42" s="35">
        <v>1</v>
      </c>
      <c r="H42" s="35" t="s">
        <v>237</v>
      </c>
      <c r="J42" s="33">
        <v>43120</v>
      </c>
      <c r="L42" s="32">
        <v>0.66666666666666663</v>
      </c>
      <c r="M42" s="35" t="s">
        <v>15</v>
      </c>
      <c r="N42" s="35" t="s">
        <v>27</v>
      </c>
      <c r="O42" s="35" t="s">
        <v>18</v>
      </c>
      <c r="P42" s="35" t="s">
        <v>23</v>
      </c>
      <c r="Q42" s="35">
        <v>6</v>
      </c>
      <c r="R42" s="35">
        <v>2</v>
      </c>
      <c r="S42" s="35">
        <v>0</v>
      </c>
      <c r="T42" s="35">
        <v>1</v>
      </c>
    </row>
    <row r="43" spans="1:20" x14ac:dyDescent="0.35">
      <c r="A43" s="23">
        <f>IF(E43=$A$1,MAX($A$2:$A42)+1,0)</f>
        <v>0</v>
      </c>
      <c r="B43" s="21" t="s">
        <v>31</v>
      </c>
      <c r="C43" s="21" t="s">
        <v>245</v>
      </c>
      <c r="E43" s="21" t="str">
        <f t="shared" si="0"/>
        <v/>
      </c>
      <c r="F43" s="35">
        <v>42</v>
      </c>
      <c r="G43" s="35">
        <v>1</v>
      </c>
      <c r="H43" s="35" t="s">
        <v>237</v>
      </c>
      <c r="J43" s="33">
        <v>43120</v>
      </c>
      <c r="L43" s="32">
        <v>0.75</v>
      </c>
      <c r="M43" s="35" t="s">
        <v>17</v>
      </c>
      <c r="N43" s="35" t="s">
        <v>29</v>
      </c>
      <c r="O43" s="35" t="s">
        <v>18</v>
      </c>
      <c r="P43" s="35" t="s">
        <v>23</v>
      </c>
      <c r="Q43" s="35">
        <v>8</v>
      </c>
      <c r="R43" s="35">
        <v>2</v>
      </c>
      <c r="S43" s="35">
        <v>0</v>
      </c>
      <c r="T43" s="35">
        <v>1</v>
      </c>
    </row>
    <row r="44" spans="1:20" x14ac:dyDescent="0.35">
      <c r="A44" s="23">
        <f>IF(E44=$A$1,MAX($A$2:$A43)+1,0)</f>
        <v>0</v>
      </c>
      <c r="B44" s="21" t="s">
        <v>31</v>
      </c>
      <c r="C44" s="21" t="s">
        <v>245</v>
      </c>
      <c r="D44" s="21" t="str">
        <f t="shared" ref="D44" si="14">N44</f>
        <v>OSC München 2</v>
      </c>
      <c r="E44" s="21" t="str">
        <f t="shared" si="0"/>
        <v>OSC München</v>
      </c>
      <c r="F44" s="35">
        <v>43</v>
      </c>
      <c r="G44" s="35">
        <v>1</v>
      </c>
      <c r="H44" s="35" t="s">
        <v>237</v>
      </c>
      <c r="J44" s="33">
        <v>43120</v>
      </c>
      <c r="L44" s="32">
        <v>0.58333333333333337</v>
      </c>
      <c r="M44" s="35" t="s">
        <v>20</v>
      </c>
      <c r="N44" s="35" t="s">
        <v>30</v>
      </c>
      <c r="O44" s="35" t="s">
        <v>16</v>
      </c>
      <c r="P44" s="35" t="s">
        <v>26</v>
      </c>
      <c r="Q44" s="35">
        <v>9</v>
      </c>
      <c r="R44" s="35">
        <v>5</v>
      </c>
      <c r="S44" s="35">
        <v>0</v>
      </c>
      <c r="T44" s="35">
        <v>1</v>
      </c>
    </row>
    <row r="45" spans="1:20" x14ac:dyDescent="0.35">
      <c r="A45" s="23">
        <f>IF(E45=$A$1,MAX($A$2:$A44)+1,0)</f>
        <v>0</v>
      </c>
      <c r="B45" s="21" t="s">
        <v>31</v>
      </c>
      <c r="C45" s="21" t="s">
        <v>245</v>
      </c>
      <c r="E45" s="21" t="str">
        <f t="shared" si="0"/>
        <v/>
      </c>
      <c r="F45" s="35">
        <v>44</v>
      </c>
      <c r="G45" s="35">
        <v>1</v>
      </c>
      <c r="H45" s="35" t="s">
        <v>237</v>
      </c>
      <c r="J45" s="33">
        <v>43120</v>
      </c>
      <c r="L45" s="32">
        <v>0.66666666666666663</v>
      </c>
      <c r="M45" s="35" t="s">
        <v>16</v>
      </c>
      <c r="N45" s="35" t="s">
        <v>26</v>
      </c>
      <c r="O45" s="35" t="s">
        <v>21</v>
      </c>
      <c r="P45" s="35" t="s">
        <v>22</v>
      </c>
      <c r="Q45" s="35">
        <v>5</v>
      </c>
      <c r="R45" s="35">
        <v>1</v>
      </c>
      <c r="S45" s="35">
        <v>0</v>
      </c>
      <c r="T45" s="35">
        <v>1</v>
      </c>
    </row>
    <row r="46" spans="1:20" x14ac:dyDescent="0.35">
      <c r="A46" s="23">
        <f>IF(E46=$A$1,MAX($A$2:$A45)+1,0)</f>
        <v>0</v>
      </c>
      <c r="B46" s="21" t="s">
        <v>31</v>
      </c>
      <c r="C46" s="21" t="s">
        <v>245</v>
      </c>
      <c r="E46" s="21" t="str">
        <f t="shared" si="0"/>
        <v/>
      </c>
      <c r="F46" s="35">
        <v>45</v>
      </c>
      <c r="G46" s="35">
        <v>1</v>
      </c>
      <c r="H46" s="35" t="s">
        <v>237</v>
      </c>
      <c r="J46" s="33">
        <v>43120</v>
      </c>
      <c r="L46" s="32">
        <v>0.75</v>
      </c>
      <c r="M46" s="35" t="s">
        <v>20</v>
      </c>
      <c r="N46" s="35" t="s">
        <v>30</v>
      </c>
      <c r="O46" s="35" t="s">
        <v>21</v>
      </c>
      <c r="P46" s="35" t="s">
        <v>22</v>
      </c>
      <c r="Q46" s="35">
        <v>9</v>
      </c>
      <c r="R46" s="35">
        <v>1</v>
      </c>
      <c r="S46" s="35">
        <v>0</v>
      </c>
      <c r="T46" s="35">
        <v>1</v>
      </c>
    </row>
    <row r="47" spans="1:20" x14ac:dyDescent="0.35">
      <c r="A47" s="23">
        <f>IF(E47=$A$1,MAX($A$2:$A46)+1,0)</f>
        <v>0</v>
      </c>
      <c r="B47" s="21" t="s">
        <v>31</v>
      </c>
      <c r="C47" s="21" t="s">
        <v>246</v>
      </c>
      <c r="D47" s="21" t="str">
        <f t="shared" ref="D47" si="15">N47</f>
        <v>BC Fürstenfeldbruck 2</v>
      </c>
      <c r="E47" s="21" t="str">
        <f t="shared" si="0"/>
        <v>BC Fürstenfeldbruck</v>
      </c>
      <c r="F47" s="35">
        <v>46</v>
      </c>
      <c r="G47" s="35">
        <v>1</v>
      </c>
      <c r="H47" s="35" t="s">
        <v>237</v>
      </c>
      <c r="J47" s="33">
        <v>43142</v>
      </c>
      <c r="L47" s="32">
        <v>0.58333333333333337</v>
      </c>
      <c r="M47" s="35" t="s">
        <v>21</v>
      </c>
      <c r="N47" s="35" t="s">
        <v>22</v>
      </c>
      <c r="O47" s="35" t="s">
        <v>14</v>
      </c>
      <c r="P47" s="35" t="s">
        <v>24</v>
      </c>
      <c r="Q47" s="35">
        <v>1</v>
      </c>
      <c r="R47" s="35">
        <v>3</v>
      </c>
      <c r="S47" s="35">
        <v>0</v>
      </c>
      <c r="T47" s="35">
        <v>1</v>
      </c>
    </row>
    <row r="48" spans="1:20" x14ac:dyDescent="0.35">
      <c r="A48" s="23">
        <f>IF(E48=$A$1,MAX($A$2:$A47)+1,0)</f>
        <v>0</v>
      </c>
      <c r="B48" s="21" t="s">
        <v>31</v>
      </c>
      <c r="C48" s="21" t="s">
        <v>246</v>
      </c>
      <c r="E48" s="21" t="str">
        <f t="shared" si="0"/>
        <v/>
      </c>
      <c r="F48" s="35">
        <v>47</v>
      </c>
      <c r="G48" s="35">
        <v>1</v>
      </c>
      <c r="H48" s="35" t="s">
        <v>237</v>
      </c>
      <c r="J48" s="33">
        <v>43142</v>
      </c>
      <c r="L48" s="32">
        <v>0.66666666666666663</v>
      </c>
      <c r="M48" s="35" t="s">
        <v>14</v>
      </c>
      <c r="N48" s="35" t="s">
        <v>24</v>
      </c>
      <c r="O48" s="35" t="s">
        <v>18</v>
      </c>
      <c r="P48" s="35" t="s">
        <v>23</v>
      </c>
      <c r="Q48" s="35">
        <v>3</v>
      </c>
      <c r="R48" s="35">
        <v>2</v>
      </c>
      <c r="S48" s="35">
        <v>0</v>
      </c>
      <c r="T48" s="35">
        <v>1</v>
      </c>
    </row>
    <row r="49" spans="1:20" x14ac:dyDescent="0.35">
      <c r="A49" s="23">
        <f>IF(E49=$A$1,MAX($A$2:$A48)+1,0)</f>
        <v>0</v>
      </c>
      <c r="B49" s="21" t="s">
        <v>31</v>
      </c>
      <c r="C49" s="21" t="s">
        <v>246</v>
      </c>
      <c r="E49" s="21" t="str">
        <f t="shared" si="0"/>
        <v/>
      </c>
      <c r="F49" s="35">
        <v>48</v>
      </c>
      <c r="G49" s="35">
        <v>1</v>
      </c>
      <c r="H49" s="35" t="s">
        <v>237</v>
      </c>
      <c r="J49" s="33">
        <v>43142</v>
      </c>
      <c r="L49" s="32">
        <v>0.75</v>
      </c>
      <c r="M49" s="35" t="s">
        <v>21</v>
      </c>
      <c r="N49" s="35" t="s">
        <v>22</v>
      </c>
      <c r="O49" s="35" t="s">
        <v>18</v>
      </c>
      <c r="P49" s="35" t="s">
        <v>23</v>
      </c>
      <c r="Q49" s="35">
        <v>1</v>
      </c>
      <c r="R49" s="35">
        <v>2</v>
      </c>
      <c r="S49" s="35">
        <v>0</v>
      </c>
      <c r="T49" s="35">
        <v>1</v>
      </c>
    </row>
    <row r="50" spans="1:20" x14ac:dyDescent="0.35">
      <c r="A50" s="23">
        <f>IF(E50=$A$1,MAX($A$2:$A49)+1,0)</f>
        <v>0</v>
      </c>
      <c r="B50" s="21" t="s">
        <v>31</v>
      </c>
      <c r="C50" s="21" t="s">
        <v>246</v>
      </c>
      <c r="D50" s="21" t="str">
        <f t="shared" ref="D50" si="16">N50</f>
        <v>TSV Ebersberg 1</v>
      </c>
      <c r="E50" s="21" t="str">
        <f t="shared" si="0"/>
        <v>TSV Ebersberg</v>
      </c>
      <c r="F50" s="35">
        <v>49</v>
      </c>
      <c r="G50" s="35">
        <v>1</v>
      </c>
      <c r="H50" s="35" t="s">
        <v>237</v>
      </c>
      <c r="J50" s="33">
        <v>43142</v>
      </c>
      <c r="L50" s="32">
        <v>0.58333333333333337</v>
      </c>
      <c r="M50" s="35" t="s">
        <v>19</v>
      </c>
      <c r="N50" s="35" t="s">
        <v>25</v>
      </c>
      <c r="O50" s="35" t="s">
        <v>16</v>
      </c>
      <c r="P50" s="35" t="s">
        <v>26</v>
      </c>
      <c r="Q50" s="35">
        <v>4</v>
      </c>
      <c r="R50" s="35">
        <v>5</v>
      </c>
      <c r="S50" s="35">
        <v>0</v>
      </c>
      <c r="T50" s="35">
        <v>1</v>
      </c>
    </row>
    <row r="51" spans="1:20" x14ac:dyDescent="0.35">
      <c r="A51" s="23">
        <f>IF(E51=$A$1,MAX($A$2:$A50)+1,0)</f>
        <v>0</v>
      </c>
      <c r="B51" s="21" t="s">
        <v>31</v>
      </c>
      <c r="C51" s="21" t="s">
        <v>246</v>
      </c>
      <c r="E51" s="21" t="str">
        <f t="shared" si="0"/>
        <v/>
      </c>
      <c r="F51" s="35">
        <v>50</v>
      </c>
      <c r="G51" s="35">
        <v>1</v>
      </c>
      <c r="H51" s="35" t="s">
        <v>237</v>
      </c>
      <c r="J51" s="33">
        <v>43142</v>
      </c>
      <c r="L51" s="32">
        <v>0.66666666666666663</v>
      </c>
      <c r="M51" s="35" t="s">
        <v>16</v>
      </c>
      <c r="N51" s="35" t="s">
        <v>26</v>
      </c>
      <c r="O51" s="35" t="s">
        <v>15</v>
      </c>
      <c r="P51" s="35" t="s">
        <v>27</v>
      </c>
      <c r="Q51" s="35">
        <v>5</v>
      </c>
      <c r="R51" s="35">
        <v>6</v>
      </c>
      <c r="S51" s="35">
        <v>0</v>
      </c>
      <c r="T51" s="35">
        <v>1</v>
      </c>
    </row>
    <row r="52" spans="1:20" x14ac:dyDescent="0.35">
      <c r="A52" s="23">
        <f>IF(E52=$A$1,MAX($A$2:$A51)+1,0)</f>
        <v>0</v>
      </c>
      <c r="B52" s="21" t="s">
        <v>31</v>
      </c>
      <c r="C52" s="21" t="s">
        <v>246</v>
      </c>
      <c r="E52" s="21" t="str">
        <f t="shared" si="0"/>
        <v/>
      </c>
      <c r="F52" s="35">
        <v>51</v>
      </c>
      <c r="G52" s="35">
        <v>1</v>
      </c>
      <c r="H52" s="35" t="s">
        <v>237</v>
      </c>
      <c r="J52" s="33">
        <v>43142</v>
      </c>
      <c r="L52" s="32">
        <v>0.75</v>
      </c>
      <c r="M52" s="35" t="s">
        <v>19</v>
      </c>
      <c r="N52" s="35" t="s">
        <v>25</v>
      </c>
      <c r="O52" s="35" t="s">
        <v>15</v>
      </c>
      <c r="P52" s="35" t="s">
        <v>27</v>
      </c>
      <c r="Q52" s="35">
        <v>4</v>
      </c>
      <c r="R52" s="35">
        <v>6</v>
      </c>
      <c r="S52" s="35">
        <v>0</v>
      </c>
      <c r="T52" s="35">
        <v>1</v>
      </c>
    </row>
    <row r="53" spans="1:20" x14ac:dyDescent="0.35">
      <c r="A53" s="23">
        <f>IF(E53=$A$1,MAX($A$2:$A52)+1,0)</f>
        <v>0</v>
      </c>
      <c r="B53" s="21" t="s">
        <v>31</v>
      </c>
      <c r="C53" s="21" t="s">
        <v>246</v>
      </c>
      <c r="D53" s="21" t="str">
        <f t="shared" ref="D53" si="17">N53</f>
        <v>OSC München 3</v>
      </c>
      <c r="E53" s="21" t="str">
        <f t="shared" si="0"/>
        <v>OSC München</v>
      </c>
      <c r="F53" s="35">
        <v>52</v>
      </c>
      <c r="G53" s="35">
        <v>1</v>
      </c>
      <c r="H53" s="35" t="s">
        <v>237</v>
      </c>
      <c r="J53" s="33">
        <v>43142</v>
      </c>
      <c r="L53" s="32">
        <v>0.58333333333333337</v>
      </c>
      <c r="M53" s="35" t="s">
        <v>20</v>
      </c>
      <c r="N53" s="35" t="s">
        <v>28</v>
      </c>
      <c r="O53" s="35" t="s">
        <v>20</v>
      </c>
      <c r="P53" s="35" t="s">
        <v>30</v>
      </c>
      <c r="Q53" s="35">
        <v>7</v>
      </c>
      <c r="R53" s="35">
        <v>9</v>
      </c>
      <c r="S53" s="35">
        <v>0</v>
      </c>
      <c r="T53" s="35">
        <v>1</v>
      </c>
    </row>
    <row r="54" spans="1:20" x14ac:dyDescent="0.35">
      <c r="A54" s="23">
        <f>IF(E54=$A$1,MAX($A$2:$A53)+1,0)</f>
        <v>0</v>
      </c>
      <c r="B54" s="21" t="s">
        <v>31</v>
      </c>
      <c r="C54" s="21" t="s">
        <v>246</v>
      </c>
      <c r="E54" s="21" t="str">
        <f t="shared" si="0"/>
        <v/>
      </c>
      <c r="F54" s="35">
        <v>53</v>
      </c>
      <c r="G54" s="35">
        <v>1</v>
      </c>
      <c r="H54" s="35" t="s">
        <v>237</v>
      </c>
      <c r="J54" s="33">
        <v>43142</v>
      </c>
      <c r="L54" s="32">
        <v>0.66666666666666663</v>
      </c>
      <c r="M54" s="35" t="s">
        <v>20</v>
      </c>
      <c r="N54" s="35" t="s">
        <v>30</v>
      </c>
      <c r="O54" s="35" t="s">
        <v>17</v>
      </c>
      <c r="P54" s="35" t="s">
        <v>29</v>
      </c>
      <c r="Q54" s="35">
        <v>9</v>
      </c>
      <c r="R54" s="35">
        <v>8</v>
      </c>
      <c r="S54" s="35">
        <v>0</v>
      </c>
      <c r="T54" s="35">
        <v>1</v>
      </c>
    </row>
    <row r="55" spans="1:20" x14ac:dyDescent="0.35">
      <c r="A55" s="23">
        <f>IF(E55=$A$1,MAX($A$2:$A54)+1,0)</f>
        <v>0</v>
      </c>
      <c r="B55" s="21" t="s">
        <v>31</v>
      </c>
      <c r="C55" s="21" t="s">
        <v>246</v>
      </c>
      <c r="E55" s="21" t="str">
        <f t="shared" si="0"/>
        <v/>
      </c>
      <c r="F55" s="35">
        <v>54</v>
      </c>
      <c r="G55" s="35">
        <v>1</v>
      </c>
      <c r="H55" s="35" t="s">
        <v>237</v>
      </c>
      <c r="J55" s="33">
        <v>43142</v>
      </c>
      <c r="L55" s="32">
        <v>0.75</v>
      </c>
      <c r="M55" s="35" t="s">
        <v>20</v>
      </c>
      <c r="N55" s="35" t="s">
        <v>28</v>
      </c>
      <c r="O55" s="35" t="s">
        <v>17</v>
      </c>
      <c r="P55" s="35" t="s">
        <v>29</v>
      </c>
      <c r="Q55" s="35">
        <v>7</v>
      </c>
      <c r="R55" s="35">
        <v>8</v>
      </c>
      <c r="S55" s="35">
        <v>0</v>
      </c>
      <c r="T55" s="35">
        <v>1</v>
      </c>
    </row>
    <row r="56" spans="1:20" x14ac:dyDescent="0.35">
      <c r="A56" s="23">
        <f>IF(E56=$A$1,MAX($A$2:$A55)+1,0)</f>
        <v>0</v>
      </c>
      <c r="B56" s="21" t="s">
        <v>31</v>
      </c>
      <c r="C56" s="21" t="s">
        <v>247</v>
      </c>
      <c r="D56" s="21" t="str">
        <f t="shared" ref="D56" si="18">N56</f>
        <v>PTSV Rosenheim 1</v>
      </c>
      <c r="E56" s="21" t="str">
        <f t="shared" si="0"/>
        <v>PTSV Rosenheim</v>
      </c>
      <c r="F56" s="35">
        <v>55</v>
      </c>
      <c r="G56" s="35">
        <v>1</v>
      </c>
      <c r="H56" s="35" t="s">
        <v>237</v>
      </c>
      <c r="J56" s="33">
        <v>43163</v>
      </c>
      <c r="L56" s="32">
        <v>0.58333333333333337</v>
      </c>
      <c r="M56" s="35" t="s">
        <v>18</v>
      </c>
      <c r="N56" s="35" t="s">
        <v>23</v>
      </c>
      <c r="O56" s="35" t="s">
        <v>19</v>
      </c>
      <c r="P56" s="35" t="s">
        <v>25</v>
      </c>
      <c r="Q56" s="35">
        <v>2</v>
      </c>
      <c r="R56" s="35">
        <v>4</v>
      </c>
      <c r="S56" s="35">
        <v>0</v>
      </c>
      <c r="T56" s="35">
        <v>1</v>
      </c>
    </row>
    <row r="57" spans="1:20" x14ac:dyDescent="0.35">
      <c r="A57" s="23">
        <f>IF(E57=$A$1,MAX($A$2:$A56)+1,0)</f>
        <v>0</v>
      </c>
      <c r="B57" s="21" t="s">
        <v>31</v>
      </c>
      <c r="C57" s="21" t="s">
        <v>247</v>
      </c>
      <c r="E57" s="21" t="str">
        <f t="shared" si="0"/>
        <v/>
      </c>
      <c r="F57" s="35">
        <v>56</v>
      </c>
      <c r="G57" s="35">
        <v>1</v>
      </c>
      <c r="H57" s="35" t="s">
        <v>237</v>
      </c>
      <c r="J57" s="33">
        <v>43163</v>
      </c>
      <c r="L57" s="32">
        <v>0.66666666666666663</v>
      </c>
      <c r="M57" s="35" t="s">
        <v>19</v>
      </c>
      <c r="N57" s="35" t="s">
        <v>25</v>
      </c>
      <c r="O57" s="35" t="s">
        <v>20</v>
      </c>
      <c r="P57" s="35" t="s">
        <v>30</v>
      </c>
      <c r="Q57" s="35">
        <v>4</v>
      </c>
      <c r="R57" s="35">
        <v>9</v>
      </c>
      <c r="S57" s="35">
        <v>0</v>
      </c>
      <c r="T57" s="35">
        <v>1</v>
      </c>
    </row>
    <row r="58" spans="1:20" x14ac:dyDescent="0.35">
      <c r="A58" s="23">
        <f>IF(E58=$A$1,MAX($A$2:$A57)+1,0)</f>
        <v>0</v>
      </c>
      <c r="B58" s="21" t="s">
        <v>31</v>
      </c>
      <c r="C58" s="21" t="s">
        <v>247</v>
      </c>
      <c r="E58" s="21" t="str">
        <f t="shared" si="0"/>
        <v/>
      </c>
      <c r="F58" s="35">
        <v>57</v>
      </c>
      <c r="G58" s="35">
        <v>1</v>
      </c>
      <c r="H58" s="35" t="s">
        <v>237</v>
      </c>
      <c r="J58" s="33">
        <v>43163</v>
      </c>
      <c r="L58" s="32">
        <v>0.75</v>
      </c>
      <c r="M58" s="35" t="s">
        <v>18</v>
      </c>
      <c r="N58" s="35" t="s">
        <v>23</v>
      </c>
      <c r="O58" s="35" t="s">
        <v>20</v>
      </c>
      <c r="P58" s="35" t="s">
        <v>30</v>
      </c>
      <c r="Q58" s="35">
        <v>2</v>
      </c>
      <c r="R58" s="35">
        <v>9</v>
      </c>
      <c r="S58" s="35">
        <v>0</v>
      </c>
      <c r="T58" s="35">
        <v>1</v>
      </c>
    </row>
    <row r="59" spans="1:20" x14ac:dyDescent="0.35">
      <c r="A59" s="23">
        <f>IF(E59=$A$1,MAX($A$2:$A58)+1,0)</f>
        <v>0</v>
      </c>
      <c r="B59" s="21" t="s">
        <v>31</v>
      </c>
      <c r="C59" s="21" t="s">
        <v>247</v>
      </c>
      <c r="D59" s="21" t="str">
        <f t="shared" ref="D59" si="19">N59</f>
        <v>Polizei SV München 1</v>
      </c>
      <c r="E59" s="21" t="str">
        <f t="shared" si="0"/>
        <v>Polizei SV München</v>
      </c>
      <c r="F59" s="35">
        <v>58</v>
      </c>
      <c r="G59" s="35">
        <v>1</v>
      </c>
      <c r="H59" s="35" t="s">
        <v>237</v>
      </c>
      <c r="J59" s="33">
        <v>43163</v>
      </c>
      <c r="L59" s="32">
        <v>0.58333333333333337</v>
      </c>
      <c r="M59" s="35" t="s">
        <v>16</v>
      </c>
      <c r="N59" s="35" t="s">
        <v>26</v>
      </c>
      <c r="O59" s="35" t="s">
        <v>17</v>
      </c>
      <c r="P59" s="35" t="s">
        <v>29</v>
      </c>
      <c r="Q59" s="35">
        <v>5</v>
      </c>
      <c r="R59" s="35">
        <v>8</v>
      </c>
      <c r="S59" s="35">
        <v>0</v>
      </c>
      <c r="T59" s="35">
        <v>1</v>
      </c>
    </row>
    <row r="60" spans="1:20" x14ac:dyDescent="0.35">
      <c r="A60" s="23">
        <f>IF(E60=$A$1,MAX($A$2:$A59)+1,0)</f>
        <v>0</v>
      </c>
      <c r="B60" s="21" t="s">
        <v>31</v>
      </c>
      <c r="C60" s="21" t="s">
        <v>247</v>
      </c>
      <c r="E60" s="21" t="str">
        <f t="shared" si="0"/>
        <v/>
      </c>
      <c r="F60" s="35">
        <v>59</v>
      </c>
      <c r="G60" s="35">
        <v>1</v>
      </c>
      <c r="H60" s="35" t="s">
        <v>237</v>
      </c>
      <c r="J60" s="33">
        <v>43163</v>
      </c>
      <c r="L60" s="32">
        <v>0.66666666666666663</v>
      </c>
      <c r="M60" s="35" t="s">
        <v>17</v>
      </c>
      <c r="N60" s="35" t="s">
        <v>29</v>
      </c>
      <c r="O60" s="35" t="s">
        <v>14</v>
      </c>
      <c r="P60" s="35" t="s">
        <v>24</v>
      </c>
      <c r="Q60" s="35">
        <v>8</v>
      </c>
      <c r="R60" s="35">
        <v>3</v>
      </c>
      <c r="S60" s="35">
        <v>0</v>
      </c>
      <c r="T60" s="35">
        <v>1</v>
      </c>
    </row>
    <row r="61" spans="1:20" x14ac:dyDescent="0.35">
      <c r="A61" s="23">
        <f>IF(E61=$A$1,MAX($A$2:$A60)+1,0)</f>
        <v>0</v>
      </c>
      <c r="B61" s="21" t="s">
        <v>31</v>
      </c>
      <c r="C61" s="21" t="s">
        <v>247</v>
      </c>
      <c r="E61" s="21" t="str">
        <f t="shared" si="0"/>
        <v/>
      </c>
      <c r="F61" s="35">
        <v>60</v>
      </c>
      <c r="G61" s="35">
        <v>1</v>
      </c>
      <c r="H61" s="35" t="s">
        <v>237</v>
      </c>
      <c r="J61" s="33">
        <v>43163</v>
      </c>
      <c r="L61" s="32">
        <v>0.75</v>
      </c>
      <c r="M61" s="35" t="s">
        <v>16</v>
      </c>
      <c r="N61" s="35" t="s">
        <v>26</v>
      </c>
      <c r="O61" s="35" t="s">
        <v>14</v>
      </c>
      <c r="P61" s="35" t="s">
        <v>24</v>
      </c>
      <c r="Q61" s="35">
        <v>5</v>
      </c>
      <c r="R61" s="35">
        <v>3</v>
      </c>
      <c r="S61" s="35">
        <v>0</v>
      </c>
      <c r="T61" s="35">
        <v>1</v>
      </c>
    </row>
    <row r="62" spans="1:20" x14ac:dyDescent="0.35">
      <c r="A62" s="23">
        <f>IF(E62=$A$1,MAX($A$2:$A61)+1,0)</f>
        <v>0</v>
      </c>
      <c r="B62" s="21" t="s">
        <v>31</v>
      </c>
      <c r="C62" s="21" t="s">
        <v>247</v>
      </c>
      <c r="D62" s="21" t="str">
        <f t="shared" ref="D62" si="20">N62</f>
        <v>TSV Neuhausen-Nymphenburg 3</v>
      </c>
      <c r="E62" s="21" t="str">
        <f t="shared" si="0"/>
        <v>TSV Neuhausen-Nymphenburg</v>
      </c>
      <c r="F62" s="35">
        <v>61</v>
      </c>
      <c r="G62" s="35">
        <v>1</v>
      </c>
      <c r="H62" s="35" t="s">
        <v>237</v>
      </c>
      <c r="J62" s="33">
        <v>43163</v>
      </c>
      <c r="L62" s="32">
        <v>0.58333333333333337</v>
      </c>
      <c r="M62" s="35" t="s">
        <v>15</v>
      </c>
      <c r="N62" s="35" t="s">
        <v>27</v>
      </c>
      <c r="O62" s="35" t="s">
        <v>21</v>
      </c>
      <c r="P62" s="35" t="s">
        <v>22</v>
      </c>
      <c r="Q62" s="35">
        <v>6</v>
      </c>
      <c r="R62" s="35">
        <v>1</v>
      </c>
      <c r="S62" s="35">
        <v>0</v>
      </c>
      <c r="T62" s="35">
        <v>1</v>
      </c>
    </row>
    <row r="63" spans="1:20" x14ac:dyDescent="0.35">
      <c r="A63" s="23">
        <f>IF(E63=$A$1,MAX($A$2:$A62)+1,0)</f>
        <v>0</v>
      </c>
      <c r="B63" s="21" t="s">
        <v>31</v>
      </c>
      <c r="C63" s="21" t="s">
        <v>247</v>
      </c>
      <c r="E63" s="21" t="str">
        <f t="shared" si="0"/>
        <v/>
      </c>
      <c r="F63" s="35">
        <v>62</v>
      </c>
      <c r="G63" s="35">
        <v>1</v>
      </c>
      <c r="H63" s="35" t="s">
        <v>237</v>
      </c>
      <c r="J63" s="33">
        <v>43163</v>
      </c>
      <c r="L63" s="32">
        <v>0.66666666666666663</v>
      </c>
      <c r="M63" s="35" t="s">
        <v>21</v>
      </c>
      <c r="N63" s="35" t="s">
        <v>22</v>
      </c>
      <c r="O63" s="35" t="s">
        <v>20</v>
      </c>
      <c r="P63" s="35" t="s">
        <v>28</v>
      </c>
      <c r="Q63" s="35">
        <v>1</v>
      </c>
      <c r="R63" s="35">
        <v>7</v>
      </c>
      <c r="S63" s="35">
        <v>0</v>
      </c>
      <c r="T63" s="35">
        <v>1</v>
      </c>
    </row>
    <row r="64" spans="1:20" x14ac:dyDescent="0.35">
      <c r="A64" s="23">
        <f>IF(E64=$A$1,MAX($A$2:$A63)+1,0)</f>
        <v>0</v>
      </c>
      <c r="B64" s="21" t="s">
        <v>31</v>
      </c>
      <c r="C64" s="21" t="s">
        <v>247</v>
      </c>
      <c r="E64" s="21" t="str">
        <f t="shared" si="0"/>
        <v/>
      </c>
      <c r="F64" s="35">
        <v>63</v>
      </c>
      <c r="G64" s="35">
        <v>1</v>
      </c>
      <c r="H64" s="35" t="s">
        <v>237</v>
      </c>
      <c r="J64" s="33">
        <v>43163</v>
      </c>
      <c r="L64" s="32">
        <v>0.75</v>
      </c>
      <c r="M64" s="35" t="s">
        <v>15</v>
      </c>
      <c r="N64" s="35" t="s">
        <v>27</v>
      </c>
      <c r="O64" s="35" t="s">
        <v>20</v>
      </c>
      <c r="P64" s="35" t="s">
        <v>28</v>
      </c>
      <c r="Q64" s="35">
        <v>6</v>
      </c>
      <c r="R64" s="35">
        <v>7</v>
      </c>
      <c r="S64" s="35">
        <v>0</v>
      </c>
      <c r="T64" s="35">
        <v>1</v>
      </c>
    </row>
    <row r="65" spans="1:20" x14ac:dyDescent="0.35">
      <c r="A65" s="23">
        <f>IF(E65=$A$1,MAX($A$2:$A64)+1,0)</f>
        <v>0</v>
      </c>
      <c r="B65" s="21" t="s">
        <v>238</v>
      </c>
      <c r="C65" s="21" t="s">
        <v>241</v>
      </c>
      <c r="D65" s="21" t="str">
        <f t="shared" ref="D65" si="21">N65</f>
        <v>SpVgg Erdweg 1</v>
      </c>
      <c r="E65" s="21" t="str">
        <f t="shared" ref="E65:E122" si="22">IF(D65="","",LEFT(D65,LEN(D65)-2))</f>
        <v>SpVgg Erdweg</v>
      </c>
      <c r="F65" s="35">
        <v>1</v>
      </c>
      <c r="G65" s="35">
        <v>0</v>
      </c>
      <c r="H65" s="35" t="s">
        <v>237</v>
      </c>
      <c r="J65" s="33">
        <v>43001</v>
      </c>
      <c r="L65" s="32">
        <v>0.58333333333333337</v>
      </c>
      <c r="M65" s="35" t="s">
        <v>207</v>
      </c>
      <c r="N65" s="35" t="s">
        <v>33</v>
      </c>
      <c r="O65" s="35" t="s">
        <v>14</v>
      </c>
      <c r="P65" s="35" t="s">
        <v>32</v>
      </c>
      <c r="Q65" s="35">
        <v>2</v>
      </c>
      <c r="R65" s="35">
        <v>1</v>
      </c>
      <c r="S65" s="35">
        <v>0</v>
      </c>
      <c r="T65" s="35">
        <v>1</v>
      </c>
    </row>
    <row r="66" spans="1:20" x14ac:dyDescent="0.35">
      <c r="A66" s="23">
        <f>IF(E66=$A$1,MAX($A$2:$A65)+1,0)</f>
        <v>0</v>
      </c>
      <c r="B66" s="21" t="s">
        <v>238</v>
      </c>
      <c r="C66" s="21" t="s">
        <v>241</v>
      </c>
      <c r="E66" s="21" t="str">
        <f t="shared" si="22"/>
        <v/>
      </c>
      <c r="F66" s="35">
        <v>2</v>
      </c>
      <c r="G66" s="35">
        <v>0</v>
      </c>
      <c r="H66" s="35" t="s">
        <v>237</v>
      </c>
      <c r="J66" s="33">
        <v>43001</v>
      </c>
      <c r="L66" s="32">
        <v>0.66666666666666663</v>
      </c>
      <c r="M66" s="35" t="s">
        <v>14</v>
      </c>
      <c r="N66" s="35" t="s">
        <v>32</v>
      </c>
      <c r="O66" s="35" t="s">
        <v>15</v>
      </c>
      <c r="P66" s="35" t="s">
        <v>37</v>
      </c>
      <c r="Q66" s="35">
        <v>1</v>
      </c>
      <c r="R66" s="35">
        <v>6</v>
      </c>
      <c r="S66" s="35">
        <v>0</v>
      </c>
      <c r="T66" s="35">
        <v>1</v>
      </c>
    </row>
    <row r="67" spans="1:20" x14ac:dyDescent="0.35">
      <c r="A67" s="23">
        <f>IF(E67=$A$1,MAX($A$2:$A66)+1,0)</f>
        <v>0</v>
      </c>
      <c r="B67" s="21" t="s">
        <v>238</v>
      </c>
      <c r="C67" s="21" t="s">
        <v>241</v>
      </c>
      <c r="E67" s="21" t="str">
        <f t="shared" si="22"/>
        <v/>
      </c>
      <c r="F67" s="35">
        <v>3</v>
      </c>
      <c r="G67" s="35">
        <v>0</v>
      </c>
      <c r="H67" s="35" t="s">
        <v>237</v>
      </c>
      <c r="J67" s="33">
        <v>43001</v>
      </c>
      <c r="L67" s="32">
        <v>0.75</v>
      </c>
      <c r="M67" s="35" t="s">
        <v>207</v>
      </c>
      <c r="N67" s="35" t="s">
        <v>33</v>
      </c>
      <c r="O67" s="35" t="s">
        <v>15</v>
      </c>
      <c r="P67" s="35" t="s">
        <v>37</v>
      </c>
      <c r="Q67" s="35">
        <v>2</v>
      </c>
      <c r="R67" s="35">
        <v>6</v>
      </c>
      <c r="S67" s="35">
        <v>0</v>
      </c>
      <c r="T67" s="35">
        <v>1</v>
      </c>
    </row>
    <row r="68" spans="1:20" x14ac:dyDescent="0.35">
      <c r="A68" s="23">
        <f>IF(E68=$A$1,MAX($A$2:$A67)+1,0)</f>
        <v>0</v>
      </c>
      <c r="B68" s="21" t="s">
        <v>238</v>
      </c>
      <c r="C68" s="21" t="s">
        <v>241</v>
      </c>
      <c r="D68" s="21" t="str">
        <f t="shared" ref="D68" si="23">N68</f>
        <v>ESV München 2</v>
      </c>
      <c r="E68" s="21" t="str">
        <f t="shared" si="22"/>
        <v>ESV München</v>
      </c>
      <c r="F68" s="35">
        <v>4</v>
      </c>
      <c r="G68" s="35">
        <v>0</v>
      </c>
      <c r="H68" s="35" t="s">
        <v>237</v>
      </c>
      <c r="J68" s="33">
        <v>43001</v>
      </c>
      <c r="L68" s="32">
        <v>0.58333333333333337</v>
      </c>
      <c r="M68" s="35" t="s">
        <v>218</v>
      </c>
      <c r="N68" s="35" t="s">
        <v>39</v>
      </c>
      <c r="O68" s="35" t="s">
        <v>183</v>
      </c>
      <c r="P68" s="35" t="s">
        <v>36</v>
      </c>
      <c r="Q68" s="35">
        <v>8</v>
      </c>
      <c r="R68" s="35">
        <v>5</v>
      </c>
      <c r="S68" s="35">
        <v>0</v>
      </c>
      <c r="T68" s="35">
        <v>1</v>
      </c>
    </row>
    <row r="69" spans="1:20" x14ac:dyDescent="0.35">
      <c r="A69" s="23">
        <f>IF(E69=$A$1,MAX($A$2:$A68)+1,0)</f>
        <v>0</v>
      </c>
      <c r="B69" s="21" t="s">
        <v>238</v>
      </c>
      <c r="C69" s="21" t="s">
        <v>241</v>
      </c>
      <c r="E69" s="21" t="str">
        <f t="shared" si="22"/>
        <v/>
      </c>
      <c r="F69" s="35">
        <v>5</v>
      </c>
      <c r="G69" s="35">
        <v>0</v>
      </c>
      <c r="H69" s="35" t="s">
        <v>237</v>
      </c>
      <c r="J69" s="33">
        <v>43001</v>
      </c>
      <c r="L69" s="32">
        <v>0.66666666666666663</v>
      </c>
      <c r="M69" s="35" t="s">
        <v>183</v>
      </c>
      <c r="N69" s="35" t="s">
        <v>36</v>
      </c>
      <c r="O69" s="35" t="s">
        <v>217</v>
      </c>
      <c r="P69" s="35" t="s">
        <v>38</v>
      </c>
      <c r="Q69" s="35">
        <v>5</v>
      </c>
      <c r="R69" s="35">
        <v>7</v>
      </c>
      <c r="S69" s="35">
        <v>0</v>
      </c>
      <c r="T69" s="35">
        <v>1</v>
      </c>
    </row>
    <row r="70" spans="1:20" x14ac:dyDescent="0.35">
      <c r="A70" s="23">
        <f>IF(E70=$A$1,MAX($A$2:$A69)+1,0)</f>
        <v>0</v>
      </c>
      <c r="B70" s="21" t="s">
        <v>238</v>
      </c>
      <c r="C70" s="21" t="s">
        <v>241</v>
      </c>
      <c r="E70" s="21" t="str">
        <f t="shared" si="22"/>
        <v/>
      </c>
      <c r="F70" s="35">
        <v>6</v>
      </c>
      <c r="G70" s="35">
        <v>0</v>
      </c>
      <c r="H70" s="35" t="s">
        <v>237</v>
      </c>
      <c r="J70" s="33">
        <v>43001</v>
      </c>
      <c r="L70" s="32">
        <v>0.75</v>
      </c>
      <c r="M70" s="35" t="s">
        <v>218</v>
      </c>
      <c r="N70" s="35" t="s">
        <v>39</v>
      </c>
      <c r="O70" s="35" t="s">
        <v>217</v>
      </c>
      <c r="P70" s="35" t="s">
        <v>38</v>
      </c>
      <c r="Q70" s="35">
        <v>8</v>
      </c>
      <c r="R70" s="35">
        <v>7</v>
      </c>
      <c r="S70" s="35">
        <v>0</v>
      </c>
      <c r="T70" s="35">
        <v>1</v>
      </c>
    </row>
    <row r="71" spans="1:20" x14ac:dyDescent="0.35">
      <c r="A71" s="23">
        <f>IF(E71=$A$1,MAX($A$2:$A70)+1,0)</f>
        <v>0</v>
      </c>
      <c r="B71" s="21" t="s">
        <v>238</v>
      </c>
      <c r="C71" s="21" t="s">
        <v>241</v>
      </c>
      <c r="D71" s="21" t="str">
        <f t="shared" ref="D71" si="24">N71</f>
        <v>Polizei SV München 2</v>
      </c>
      <c r="E71" s="21" t="str">
        <f t="shared" si="22"/>
        <v>Polizei SV München</v>
      </c>
      <c r="F71" s="35">
        <v>7</v>
      </c>
      <c r="G71" s="35">
        <v>0</v>
      </c>
      <c r="H71" s="35" t="s">
        <v>237</v>
      </c>
      <c r="J71" s="33">
        <v>43001</v>
      </c>
      <c r="L71" s="32">
        <v>0.58333333333333337</v>
      </c>
      <c r="M71" s="35" t="s">
        <v>16</v>
      </c>
      <c r="N71" s="35" t="s">
        <v>40</v>
      </c>
      <c r="O71" s="35" t="s">
        <v>209</v>
      </c>
      <c r="P71" s="35" t="s">
        <v>35</v>
      </c>
      <c r="Q71" s="35">
        <v>9</v>
      </c>
      <c r="R71" s="35">
        <v>4</v>
      </c>
      <c r="S71" s="35">
        <v>0</v>
      </c>
      <c r="T71" s="35">
        <v>1</v>
      </c>
    </row>
    <row r="72" spans="1:20" x14ac:dyDescent="0.35">
      <c r="A72" s="23">
        <f>IF(E72=$A$1,MAX($A$2:$A71)+1,0)</f>
        <v>0</v>
      </c>
      <c r="B72" s="21" t="s">
        <v>238</v>
      </c>
      <c r="C72" s="21" t="s">
        <v>241</v>
      </c>
      <c r="E72" s="21" t="str">
        <f t="shared" si="22"/>
        <v/>
      </c>
      <c r="F72" s="35">
        <v>8</v>
      </c>
      <c r="G72" s="35">
        <v>0</v>
      </c>
      <c r="H72" s="35" t="s">
        <v>237</v>
      </c>
      <c r="J72" s="33">
        <v>43001</v>
      </c>
      <c r="L72" s="32">
        <v>0.66666666666666663</v>
      </c>
      <c r="M72" s="35" t="s">
        <v>209</v>
      </c>
      <c r="N72" s="35" t="s">
        <v>35</v>
      </c>
      <c r="O72" s="35" t="s">
        <v>186</v>
      </c>
      <c r="P72" s="35" t="s">
        <v>34</v>
      </c>
      <c r="Q72" s="35">
        <v>4</v>
      </c>
      <c r="R72" s="35">
        <v>3</v>
      </c>
      <c r="S72" s="35">
        <v>0</v>
      </c>
      <c r="T72" s="35">
        <v>1</v>
      </c>
    </row>
    <row r="73" spans="1:20" x14ac:dyDescent="0.35">
      <c r="A73" s="23">
        <f>IF(E73=$A$1,MAX($A$2:$A72)+1,0)</f>
        <v>0</v>
      </c>
      <c r="B73" s="21" t="s">
        <v>238</v>
      </c>
      <c r="C73" s="21" t="s">
        <v>241</v>
      </c>
      <c r="E73" s="21" t="str">
        <f t="shared" si="22"/>
        <v/>
      </c>
      <c r="F73" s="35">
        <v>9</v>
      </c>
      <c r="G73" s="35">
        <v>0</v>
      </c>
      <c r="H73" s="35" t="s">
        <v>237</v>
      </c>
      <c r="J73" s="33">
        <v>43001</v>
      </c>
      <c r="L73" s="32">
        <v>0.75</v>
      </c>
      <c r="M73" s="35" t="s">
        <v>16</v>
      </c>
      <c r="N73" s="35" t="s">
        <v>40</v>
      </c>
      <c r="O73" s="35" t="s">
        <v>186</v>
      </c>
      <c r="P73" s="35" t="s">
        <v>34</v>
      </c>
      <c r="Q73" s="35">
        <v>9</v>
      </c>
      <c r="R73" s="35">
        <v>3</v>
      </c>
      <c r="S73" s="35">
        <v>0</v>
      </c>
      <c r="T73" s="35">
        <v>1</v>
      </c>
    </row>
    <row r="74" spans="1:20" x14ac:dyDescent="0.35">
      <c r="A74" s="23">
        <f>IF(E74=$A$1,MAX($A$2:$A73)+1,0)</f>
        <v>0</v>
      </c>
      <c r="B74" s="21" t="s">
        <v>238</v>
      </c>
      <c r="C74" s="21" t="s">
        <v>242</v>
      </c>
      <c r="D74" s="21" t="str">
        <f t="shared" ref="D74" si="25">N74</f>
        <v>SV Lohhof 2</v>
      </c>
      <c r="E74" s="21" t="str">
        <f t="shared" si="22"/>
        <v>SV Lohhof</v>
      </c>
      <c r="F74" s="35">
        <v>10</v>
      </c>
      <c r="G74" s="35">
        <v>0</v>
      </c>
      <c r="H74" s="35" t="s">
        <v>237</v>
      </c>
      <c r="J74" s="33">
        <v>43022</v>
      </c>
      <c r="L74" s="32">
        <v>0.58333333333333337</v>
      </c>
      <c r="M74" s="35" t="s">
        <v>14</v>
      </c>
      <c r="N74" s="35" t="s">
        <v>32</v>
      </c>
      <c r="O74" s="35" t="s">
        <v>218</v>
      </c>
      <c r="P74" s="35" t="s">
        <v>39</v>
      </c>
      <c r="Q74" s="35">
        <v>1</v>
      </c>
      <c r="R74" s="35">
        <v>8</v>
      </c>
      <c r="S74" s="35">
        <v>0</v>
      </c>
      <c r="T74" s="35">
        <v>1</v>
      </c>
    </row>
    <row r="75" spans="1:20" x14ac:dyDescent="0.35">
      <c r="A75" s="23">
        <f>IF(E75=$A$1,MAX($A$2:$A74)+1,0)</f>
        <v>0</v>
      </c>
      <c r="B75" s="21" t="s">
        <v>238</v>
      </c>
      <c r="C75" s="21" t="s">
        <v>242</v>
      </c>
      <c r="E75" s="21" t="str">
        <f t="shared" si="22"/>
        <v/>
      </c>
      <c r="F75" s="35">
        <v>11</v>
      </c>
      <c r="G75" s="35">
        <v>0</v>
      </c>
      <c r="H75" s="35" t="s">
        <v>237</v>
      </c>
      <c r="J75" s="33">
        <v>43022</v>
      </c>
      <c r="L75" s="32">
        <v>0.66666666666666663</v>
      </c>
      <c r="M75" s="35" t="s">
        <v>218</v>
      </c>
      <c r="N75" s="35" t="s">
        <v>39</v>
      </c>
      <c r="O75" s="35" t="s">
        <v>16</v>
      </c>
      <c r="P75" s="35" t="s">
        <v>40</v>
      </c>
      <c r="Q75" s="35">
        <v>8</v>
      </c>
      <c r="R75" s="35">
        <v>9</v>
      </c>
      <c r="S75" s="35">
        <v>0</v>
      </c>
      <c r="T75" s="35">
        <v>1</v>
      </c>
    </row>
    <row r="76" spans="1:20" x14ac:dyDescent="0.35">
      <c r="A76" s="23">
        <f>IF(E76=$A$1,MAX($A$2:$A75)+1,0)</f>
        <v>0</v>
      </c>
      <c r="B76" s="21" t="s">
        <v>238</v>
      </c>
      <c r="C76" s="21" t="s">
        <v>242</v>
      </c>
      <c r="E76" s="21" t="str">
        <f t="shared" si="22"/>
        <v/>
      </c>
      <c r="F76" s="35">
        <v>12</v>
      </c>
      <c r="G76" s="35">
        <v>0</v>
      </c>
      <c r="H76" s="35" t="s">
        <v>237</v>
      </c>
      <c r="J76" s="33">
        <v>43022</v>
      </c>
      <c r="L76" s="32">
        <v>0.75</v>
      </c>
      <c r="M76" s="35" t="s">
        <v>14</v>
      </c>
      <c r="N76" s="35" t="s">
        <v>32</v>
      </c>
      <c r="O76" s="35" t="s">
        <v>16</v>
      </c>
      <c r="P76" s="35" t="s">
        <v>40</v>
      </c>
      <c r="Q76" s="35">
        <v>1</v>
      </c>
      <c r="R76" s="35">
        <v>9</v>
      </c>
      <c r="S76" s="35">
        <v>0</v>
      </c>
      <c r="T76" s="35">
        <v>1</v>
      </c>
    </row>
    <row r="77" spans="1:20" x14ac:dyDescent="0.35">
      <c r="A77" s="23">
        <f>IF(E77=$A$1,MAX($A$2:$A76)+1,0)</f>
        <v>0</v>
      </c>
      <c r="B77" s="21" t="s">
        <v>238</v>
      </c>
      <c r="C77" s="21" t="s">
        <v>242</v>
      </c>
      <c r="D77" s="21" t="str">
        <f t="shared" ref="D77" si="26">N77</f>
        <v>DJK Ingolstadt 1</v>
      </c>
      <c r="E77" s="21" t="str">
        <f t="shared" si="22"/>
        <v>DJK Ingolstadt</v>
      </c>
      <c r="F77" s="35">
        <v>13</v>
      </c>
      <c r="G77" s="35">
        <v>0</v>
      </c>
      <c r="H77" s="35" t="s">
        <v>237</v>
      </c>
      <c r="J77" s="33">
        <v>43022</v>
      </c>
      <c r="L77" s="32">
        <v>0.58333333333333337</v>
      </c>
      <c r="M77" s="35" t="s">
        <v>186</v>
      </c>
      <c r="N77" s="35" t="s">
        <v>34</v>
      </c>
      <c r="O77" s="35" t="s">
        <v>15</v>
      </c>
      <c r="P77" s="35" t="s">
        <v>37</v>
      </c>
      <c r="Q77" s="35">
        <v>3</v>
      </c>
      <c r="R77" s="35">
        <v>6</v>
      </c>
      <c r="S77" s="35">
        <v>0</v>
      </c>
      <c r="T77" s="35">
        <v>1</v>
      </c>
    </row>
    <row r="78" spans="1:20" x14ac:dyDescent="0.35">
      <c r="A78" s="23">
        <f>IF(E78=$A$1,MAX($A$2:$A77)+1,0)</f>
        <v>0</v>
      </c>
      <c r="B78" s="21" t="s">
        <v>238</v>
      </c>
      <c r="C78" s="21" t="s">
        <v>242</v>
      </c>
      <c r="E78" s="21" t="str">
        <f t="shared" si="22"/>
        <v/>
      </c>
      <c r="F78" s="35">
        <v>14</v>
      </c>
      <c r="G78" s="35">
        <v>0</v>
      </c>
      <c r="H78" s="35" t="s">
        <v>237</v>
      </c>
      <c r="J78" s="33">
        <v>43022</v>
      </c>
      <c r="L78" s="32">
        <v>0.66666666666666663</v>
      </c>
      <c r="M78" s="35" t="s">
        <v>15</v>
      </c>
      <c r="N78" s="35" t="s">
        <v>37</v>
      </c>
      <c r="O78" s="35" t="s">
        <v>183</v>
      </c>
      <c r="P78" s="35" t="s">
        <v>36</v>
      </c>
      <c r="Q78" s="35">
        <v>6</v>
      </c>
      <c r="R78" s="35">
        <v>5</v>
      </c>
      <c r="S78" s="35">
        <v>0</v>
      </c>
      <c r="T78" s="35">
        <v>1</v>
      </c>
    </row>
    <row r="79" spans="1:20" x14ac:dyDescent="0.35">
      <c r="A79" s="23">
        <f>IF(E79=$A$1,MAX($A$2:$A78)+1,0)</f>
        <v>0</v>
      </c>
      <c r="B79" s="21" t="s">
        <v>238</v>
      </c>
      <c r="C79" s="21" t="s">
        <v>242</v>
      </c>
      <c r="E79" s="21" t="str">
        <f t="shared" si="22"/>
        <v/>
      </c>
      <c r="F79" s="35">
        <v>15</v>
      </c>
      <c r="G79" s="35">
        <v>0</v>
      </c>
      <c r="H79" s="35" t="s">
        <v>237</v>
      </c>
      <c r="J79" s="33">
        <v>43022</v>
      </c>
      <c r="L79" s="32">
        <v>0.75</v>
      </c>
      <c r="M79" s="35" t="s">
        <v>186</v>
      </c>
      <c r="N79" s="35" t="s">
        <v>34</v>
      </c>
      <c r="O79" s="35" t="s">
        <v>183</v>
      </c>
      <c r="P79" s="35" t="s">
        <v>36</v>
      </c>
      <c r="Q79" s="35">
        <v>3</v>
      </c>
      <c r="R79" s="35">
        <v>5</v>
      </c>
      <c r="S79" s="35">
        <v>0</v>
      </c>
      <c r="T79" s="35">
        <v>1</v>
      </c>
    </row>
    <row r="80" spans="1:20" x14ac:dyDescent="0.35">
      <c r="A80" s="23">
        <f>IF(E80=$A$1,MAX($A$2:$A79)+1,0)</f>
        <v>0</v>
      </c>
      <c r="B80" s="21" t="s">
        <v>238</v>
      </c>
      <c r="C80" s="21" t="s">
        <v>242</v>
      </c>
      <c r="D80" s="21" t="str">
        <f t="shared" ref="D80" si="27">N80</f>
        <v>TSV Eintracht Karlsfeld 1</v>
      </c>
      <c r="E80" s="21" t="str">
        <f t="shared" si="22"/>
        <v>TSV Eintracht Karlsfeld</v>
      </c>
      <c r="F80" s="35">
        <v>16</v>
      </c>
      <c r="G80" s="35">
        <v>0</v>
      </c>
      <c r="H80" s="35" t="s">
        <v>237</v>
      </c>
      <c r="J80" s="33">
        <v>43022</v>
      </c>
      <c r="L80" s="32">
        <v>0.58333333333333337</v>
      </c>
      <c r="M80" s="35" t="s">
        <v>209</v>
      </c>
      <c r="N80" s="35" t="s">
        <v>35</v>
      </c>
      <c r="O80" s="35" t="s">
        <v>207</v>
      </c>
      <c r="P80" s="35" t="s">
        <v>33</v>
      </c>
      <c r="Q80" s="35">
        <v>4</v>
      </c>
      <c r="R80" s="35">
        <v>2</v>
      </c>
      <c r="S80" s="35">
        <v>0</v>
      </c>
      <c r="T80" s="35">
        <v>1</v>
      </c>
    </row>
    <row r="81" spans="1:20" x14ac:dyDescent="0.35">
      <c r="A81" s="23">
        <f>IF(E81=$A$1,MAX($A$2:$A80)+1,0)</f>
        <v>0</v>
      </c>
      <c r="B81" s="21" t="s">
        <v>238</v>
      </c>
      <c r="C81" s="21" t="s">
        <v>242</v>
      </c>
      <c r="E81" s="21" t="str">
        <f t="shared" si="22"/>
        <v/>
      </c>
      <c r="F81" s="35">
        <v>17</v>
      </c>
      <c r="G81" s="35">
        <v>0</v>
      </c>
      <c r="H81" s="35" t="s">
        <v>237</v>
      </c>
      <c r="J81" s="33">
        <v>43022</v>
      </c>
      <c r="L81" s="32">
        <v>0.66666666666666663</v>
      </c>
      <c r="M81" s="35" t="s">
        <v>207</v>
      </c>
      <c r="N81" s="35" t="s">
        <v>33</v>
      </c>
      <c r="O81" s="35" t="s">
        <v>217</v>
      </c>
      <c r="P81" s="35" t="s">
        <v>38</v>
      </c>
      <c r="Q81" s="35">
        <v>2</v>
      </c>
      <c r="R81" s="35">
        <v>7</v>
      </c>
      <c r="S81" s="35">
        <v>0</v>
      </c>
      <c r="T81" s="35">
        <v>1</v>
      </c>
    </row>
    <row r="82" spans="1:20" x14ac:dyDescent="0.35">
      <c r="A82" s="23">
        <f>IF(E82=$A$1,MAX($A$2:$A81)+1,0)</f>
        <v>0</v>
      </c>
      <c r="B82" s="21" t="s">
        <v>238</v>
      </c>
      <c r="C82" s="21" t="s">
        <v>242</v>
      </c>
      <c r="E82" s="21" t="str">
        <f t="shared" si="22"/>
        <v/>
      </c>
      <c r="F82" s="35">
        <v>18</v>
      </c>
      <c r="G82" s="35">
        <v>0</v>
      </c>
      <c r="H82" s="35" t="s">
        <v>237</v>
      </c>
      <c r="J82" s="33">
        <v>43022</v>
      </c>
      <c r="L82" s="32">
        <v>0.75</v>
      </c>
      <c r="M82" s="35" t="s">
        <v>209</v>
      </c>
      <c r="N82" s="35" t="s">
        <v>35</v>
      </c>
      <c r="O82" s="35" t="s">
        <v>217</v>
      </c>
      <c r="P82" s="35" t="s">
        <v>38</v>
      </c>
      <c r="Q82" s="35">
        <v>4</v>
      </c>
      <c r="R82" s="35">
        <v>7</v>
      </c>
      <c r="S82" s="35">
        <v>0</v>
      </c>
      <c r="T82" s="35">
        <v>1</v>
      </c>
    </row>
    <row r="83" spans="1:20" x14ac:dyDescent="0.35">
      <c r="A83" s="23">
        <f>IF(E83=$A$1,MAX($A$2:$A82)+1,0)</f>
        <v>0</v>
      </c>
      <c r="B83" s="21" t="s">
        <v>238</v>
      </c>
      <c r="C83" s="21" t="s">
        <v>243</v>
      </c>
      <c r="D83" s="21" t="str">
        <f t="shared" ref="D83" si="28">N83</f>
        <v>BC Freising 1969 1</v>
      </c>
      <c r="E83" s="21" t="str">
        <f t="shared" si="22"/>
        <v>BC Freising 1969</v>
      </c>
      <c r="F83" s="35">
        <v>19</v>
      </c>
      <c r="G83" s="35">
        <v>0</v>
      </c>
      <c r="H83" s="35" t="s">
        <v>237</v>
      </c>
      <c r="J83" s="33">
        <v>43036</v>
      </c>
      <c r="L83" s="32">
        <v>0.58333333333333337</v>
      </c>
      <c r="M83" s="35" t="s">
        <v>183</v>
      </c>
      <c r="N83" s="35" t="s">
        <v>36</v>
      </c>
      <c r="O83" s="35" t="s">
        <v>16</v>
      </c>
      <c r="P83" s="35" t="s">
        <v>40</v>
      </c>
      <c r="Q83" s="35">
        <v>5</v>
      </c>
      <c r="R83" s="35">
        <v>9</v>
      </c>
      <c r="S83" s="35">
        <v>0</v>
      </c>
      <c r="T83" s="35">
        <v>1</v>
      </c>
    </row>
    <row r="84" spans="1:20" x14ac:dyDescent="0.35">
      <c r="A84" s="23">
        <f>IF(E84=$A$1,MAX($A$2:$A83)+1,0)</f>
        <v>0</v>
      </c>
      <c r="B84" s="21" t="s">
        <v>238</v>
      </c>
      <c r="C84" s="21" t="s">
        <v>243</v>
      </c>
      <c r="E84" s="21" t="str">
        <f t="shared" si="22"/>
        <v/>
      </c>
      <c r="F84" s="35">
        <v>20</v>
      </c>
      <c r="G84" s="35">
        <v>0</v>
      </c>
      <c r="H84" s="35" t="s">
        <v>237</v>
      </c>
      <c r="J84" s="33">
        <v>43036</v>
      </c>
      <c r="L84" s="32">
        <v>0.66666666666666663</v>
      </c>
      <c r="M84" s="35" t="s">
        <v>16</v>
      </c>
      <c r="N84" s="35" t="s">
        <v>40</v>
      </c>
      <c r="O84" s="35" t="s">
        <v>207</v>
      </c>
      <c r="P84" s="35" t="s">
        <v>33</v>
      </c>
      <c r="Q84" s="35">
        <v>9</v>
      </c>
      <c r="R84" s="35">
        <v>2</v>
      </c>
      <c r="S84" s="35">
        <v>0</v>
      </c>
      <c r="T84" s="35">
        <v>1</v>
      </c>
    </row>
    <row r="85" spans="1:20" x14ac:dyDescent="0.35">
      <c r="A85" s="23">
        <f>IF(E85=$A$1,MAX($A$2:$A84)+1,0)</f>
        <v>0</v>
      </c>
      <c r="B85" s="21" t="s">
        <v>238</v>
      </c>
      <c r="C85" s="21" t="s">
        <v>243</v>
      </c>
      <c r="E85" s="21" t="str">
        <f t="shared" si="22"/>
        <v/>
      </c>
      <c r="F85" s="35">
        <v>21</v>
      </c>
      <c r="G85" s="35">
        <v>0</v>
      </c>
      <c r="H85" s="35" t="s">
        <v>237</v>
      </c>
      <c r="J85" s="33">
        <v>43036</v>
      </c>
      <c r="L85" s="32">
        <v>0.75</v>
      </c>
      <c r="M85" s="35" t="s">
        <v>183</v>
      </c>
      <c r="N85" s="35" t="s">
        <v>36</v>
      </c>
      <c r="O85" s="35" t="s">
        <v>207</v>
      </c>
      <c r="P85" s="35" t="s">
        <v>33</v>
      </c>
      <c r="Q85" s="35">
        <v>5</v>
      </c>
      <c r="R85" s="35">
        <v>2</v>
      </c>
      <c r="S85" s="35">
        <v>0</v>
      </c>
      <c r="T85" s="35">
        <v>1</v>
      </c>
    </row>
    <row r="86" spans="1:20" x14ac:dyDescent="0.35">
      <c r="A86" s="23">
        <f>IF(E86=$A$1,MAX($A$2:$A85)+1,0)</f>
        <v>0</v>
      </c>
      <c r="B86" s="21" t="s">
        <v>238</v>
      </c>
      <c r="C86" s="21" t="s">
        <v>243</v>
      </c>
      <c r="D86" s="21" t="str">
        <f t="shared" ref="D86" si="29">N86</f>
        <v>TSV Neuhausen-Nymphenburg 4</v>
      </c>
      <c r="E86" s="21" t="str">
        <f t="shared" si="22"/>
        <v>TSV Neuhausen-Nymphenburg</v>
      </c>
      <c r="F86" s="35">
        <v>22</v>
      </c>
      <c r="G86" s="35">
        <v>0</v>
      </c>
      <c r="H86" s="35" t="s">
        <v>237</v>
      </c>
      <c r="J86" s="33">
        <v>43036</v>
      </c>
      <c r="L86" s="32">
        <v>0.58333333333333337</v>
      </c>
      <c r="M86" s="35" t="s">
        <v>15</v>
      </c>
      <c r="N86" s="35" t="s">
        <v>37</v>
      </c>
      <c r="O86" s="35" t="s">
        <v>218</v>
      </c>
      <c r="P86" s="35" t="s">
        <v>39</v>
      </c>
      <c r="Q86" s="35">
        <v>6</v>
      </c>
      <c r="R86" s="35">
        <v>8</v>
      </c>
      <c r="S86" s="35">
        <v>0</v>
      </c>
      <c r="T86" s="35">
        <v>1</v>
      </c>
    </row>
    <row r="87" spans="1:20" x14ac:dyDescent="0.35">
      <c r="A87" s="23">
        <f>IF(E87=$A$1,MAX($A$2:$A86)+1,0)</f>
        <v>0</v>
      </c>
      <c r="B87" s="21" t="s">
        <v>238</v>
      </c>
      <c r="C87" s="21" t="s">
        <v>243</v>
      </c>
      <c r="E87" s="21" t="str">
        <f t="shared" si="22"/>
        <v/>
      </c>
      <c r="F87" s="35">
        <v>23</v>
      </c>
      <c r="G87" s="35">
        <v>0</v>
      </c>
      <c r="H87" s="35" t="s">
        <v>237</v>
      </c>
      <c r="J87" s="33">
        <v>43036</v>
      </c>
      <c r="L87" s="32">
        <v>0.66666666666666663</v>
      </c>
      <c r="M87" s="35" t="s">
        <v>218</v>
      </c>
      <c r="N87" s="35" t="s">
        <v>39</v>
      </c>
      <c r="O87" s="35" t="s">
        <v>209</v>
      </c>
      <c r="P87" s="35" t="s">
        <v>35</v>
      </c>
      <c r="Q87" s="35">
        <v>8</v>
      </c>
      <c r="R87" s="35">
        <v>4</v>
      </c>
      <c r="S87" s="35">
        <v>0</v>
      </c>
      <c r="T87" s="35">
        <v>1</v>
      </c>
    </row>
    <row r="88" spans="1:20" x14ac:dyDescent="0.35">
      <c r="A88" s="23">
        <f>IF(E88=$A$1,MAX($A$2:$A87)+1,0)</f>
        <v>0</v>
      </c>
      <c r="B88" s="21" t="s">
        <v>238</v>
      </c>
      <c r="C88" s="21" t="s">
        <v>243</v>
      </c>
      <c r="E88" s="21" t="str">
        <f t="shared" si="22"/>
        <v/>
      </c>
      <c r="F88" s="35">
        <v>24</v>
      </c>
      <c r="G88" s="35">
        <v>0</v>
      </c>
      <c r="H88" s="35" t="s">
        <v>237</v>
      </c>
      <c r="J88" s="33">
        <v>43036</v>
      </c>
      <c r="L88" s="32">
        <v>0.75</v>
      </c>
      <c r="M88" s="35" t="s">
        <v>15</v>
      </c>
      <c r="N88" s="35" t="s">
        <v>37</v>
      </c>
      <c r="O88" s="35" t="s">
        <v>209</v>
      </c>
      <c r="P88" s="35" t="s">
        <v>35</v>
      </c>
      <c r="Q88" s="35">
        <v>6</v>
      </c>
      <c r="R88" s="35">
        <v>4</v>
      </c>
      <c r="S88" s="35">
        <v>0</v>
      </c>
      <c r="T88" s="35">
        <v>1</v>
      </c>
    </row>
    <row r="89" spans="1:20" x14ac:dyDescent="0.35">
      <c r="A89" s="23">
        <f>IF(E89=$A$1,MAX($A$2:$A88)+1,0)</f>
        <v>0</v>
      </c>
      <c r="B89" s="21" t="s">
        <v>238</v>
      </c>
      <c r="C89" s="21" t="s">
        <v>243</v>
      </c>
      <c r="D89" s="21" t="str">
        <f t="shared" ref="D89" si="30">N89</f>
        <v>TSV Haar 1</v>
      </c>
      <c r="E89" s="21" t="str">
        <f t="shared" si="22"/>
        <v>TSV Haar</v>
      </c>
      <c r="F89" s="35">
        <v>25</v>
      </c>
      <c r="G89" s="35">
        <v>0</v>
      </c>
      <c r="H89" s="35" t="s">
        <v>237</v>
      </c>
      <c r="J89" s="33">
        <v>43036</v>
      </c>
      <c r="L89" s="32">
        <v>0.58333333333333337</v>
      </c>
      <c r="M89" s="35" t="s">
        <v>217</v>
      </c>
      <c r="N89" s="35" t="s">
        <v>38</v>
      </c>
      <c r="O89" s="35" t="s">
        <v>186</v>
      </c>
      <c r="P89" s="35" t="s">
        <v>34</v>
      </c>
      <c r="Q89" s="35">
        <v>7</v>
      </c>
      <c r="R89" s="35">
        <v>3</v>
      </c>
      <c r="S89" s="35">
        <v>0</v>
      </c>
      <c r="T89" s="35">
        <v>1</v>
      </c>
    </row>
    <row r="90" spans="1:20" x14ac:dyDescent="0.35">
      <c r="A90" s="23">
        <f>IF(E90=$A$1,MAX($A$2:$A89)+1,0)</f>
        <v>0</v>
      </c>
      <c r="B90" s="21" t="s">
        <v>238</v>
      </c>
      <c r="C90" s="21" t="s">
        <v>243</v>
      </c>
      <c r="E90" s="21" t="str">
        <f t="shared" si="22"/>
        <v/>
      </c>
      <c r="F90" s="35">
        <v>26</v>
      </c>
      <c r="G90" s="35">
        <v>0</v>
      </c>
      <c r="H90" s="35" t="s">
        <v>237</v>
      </c>
      <c r="J90" s="33">
        <v>43036</v>
      </c>
      <c r="L90" s="32">
        <v>0.66666666666666663</v>
      </c>
      <c r="M90" s="35" t="s">
        <v>186</v>
      </c>
      <c r="N90" s="35" t="s">
        <v>34</v>
      </c>
      <c r="O90" s="35" t="s">
        <v>14</v>
      </c>
      <c r="P90" s="35" t="s">
        <v>32</v>
      </c>
      <c r="Q90" s="35">
        <v>3</v>
      </c>
      <c r="R90" s="35">
        <v>1</v>
      </c>
      <c r="S90" s="35">
        <v>0</v>
      </c>
      <c r="T90" s="35">
        <v>1</v>
      </c>
    </row>
    <row r="91" spans="1:20" x14ac:dyDescent="0.35">
      <c r="A91" s="23">
        <f>IF(E91=$A$1,MAX($A$2:$A90)+1,0)</f>
        <v>0</v>
      </c>
      <c r="B91" s="21" t="s">
        <v>238</v>
      </c>
      <c r="C91" s="21" t="s">
        <v>243</v>
      </c>
      <c r="E91" s="21" t="str">
        <f t="shared" si="22"/>
        <v/>
      </c>
      <c r="F91" s="35">
        <v>27</v>
      </c>
      <c r="G91" s="35">
        <v>0</v>
      </c>
      <c r="H91" s="35" t="s">
        <v>237</v>
      </c>
      <c r="J91" s="33">
        <v>43036</v>
      </c>
      <c r="L91" s="32">
        <v>0.75</v>
      </c>
      <c r="M91" s="35" t="s">
        <v>217</v>
      </c>
      <c r="N91" s="35" t="s">
        <v>38</v>
      </c>
      <c r="O91" s="35" t="s">
        <v>14</v>
      </c>
      <c r="P91" s="35" t="s">
        <v>32</v>
      </c>
      <c r="Q91" s="35">
        <v>7</v>
      </c>
      <c r="R91" s="35">
        <v>1</v>
      </c>
      <c r="S91" s="35">
        <v>0</v>
      </c>
      <c r="T91" s="35">
        <v>1</v>
      </c>
    </row>
    <row r="92" spans="1:20" x14ac:dyDescent="0.35">
      <c r="A92" s="23">
        <f>IF(E92=$A$1,MAX($A$2:$A91)+1,0)</f>
        <v>0</v>
      </c>
      <c r="B92" s="21" t="s">
        <v>238</v>
      </c>
      <c r="C92" s="21" t="s">
        <v>244</v>
      </c>
      <c r="D92" s="21" t="str">
        <f t="shared" ref="D92" si="31">N92</f>
        <v>SV Lohhof 2</v>
      </c>
      <c r="E92" s="21" t="str">
        <f t="shared" si="22"/>
        <v>SV Lohhof</v>
      </c>
      <c r="F92" s="35">
        <v>28</v>
      </c>
      <c r="G92" s="35">
        <v>0</v>
      </c>
      <c r="H92" s="35" t="s">
        <v>237</v>
      </c>
      <c r="J92" s="33">
        <v>43050</v>
      </c>
      <c r="L92" s="32">
        <v>0.58333333333333337</v>
      </c>
      <c r="M92" s="35" t="s">
        <v>14</v>
      </c>
      <c r="N92" s="35" t="s">
        <v>32</v>
      </c>
      <c r="O92" s="35" t="s">
        <v>183</v>
      </c>
      <c r="P92" s="35" t="s">
        <v>36</v>
      </c>
      <c r="Q92" s="35">
        <v>1</v>
      </c>
      <c r="R92" s="35">
        <v>5</v>
      </c>
      <c r="S92" s="35">
        <v>0</v>
      </c>
      <c r="T92" s="35">
        <v>1</v>
      </c>
    </row>
    <row r="93" spans="1:20" x14ac:dyDescent="0.35">
      <c r="A93" s="23">
        <f>IF(E93=$A$1,MAX($A$2:$A92)+1,0)</f>
        <v>0</v>
      </c>
      <c r="B93" s="21" t="s">
        <v>238</v>
      </c>
      <c r="C93" s="21" t="s">
        <v>244</v>
      </c>
      <c r="E93" s="21" t="str">
        <f t="shared" si="22"/>
        <v/>
      </c>
      <c r="F93" s="35">
        <v>29</v>
      </c>
      <c r="G93" s="35">
        <v>0</v>
      </c>
      <c r="H93" s="35" t="s">
        <v>237</v>
      </c>
      <c r="J93" s="33">
        <v>43050</v>
      </c>
      <c r="L93" s="32">
        <v>0.66666666666666663</v>
      </c>
      <c r="M93" s="35" t="s">
        <v>183</v>
      </c>
      <c r="N93" s="35" t="s">
        <v>36</v>
      </c>
      <c r="O93" s="35" t="s">
        <v>209</v>
      </c>
      <c r="P93" s="35" t="s">
        <v>35</v>
      </c>
      <c r="Q93" s="35">
        <v>5</v>
      </c>
      <c r="R93" s="35">
        <v>4</v>
      </c>
      <c r="S93" s="35">
        <v>0</v>
      </c>
      <c r="T93" s="35">
        <v>1</v>
      </c>
    </row>
    <row r="94" spans="1:20" x14ac:dyDescent="0.35">
      <c r="A94" s="23">
        <f>IF(E94=$A$1,MAX($A$2:$A93)+1,0)</f>
        <v>0</v>
      </c>
      <c r="B94" s="21" t="s">
        <v>238</v>
      </c>
      <c r="C94" s="21" t="s">
        <v>244</v>
      </c>
      <c r="E94" s="21" t="str">
        <f t="shared" si="22"/>
        <v/>
      </c>
      <c r="F94" s="35">
        <v>30</v>
      </c>
      <c r="G94" s="35">
        <v>0</v>
      </c>
      <c r="H94" s="35" t="s">
        <v>237</v>
      </c>
      <c r="J94" s="33">
        <v>43050</v>
      </c>
      <c r="L94" s="32">
        <v>0.75</v>
      </c>
      <c r="M94" s="35" t="s">
        <v>14</v>
      </c>
      <c r="N94" s="35" t="s">
        <v>32</v>
      </c>
      <c r="O94" s="35" t="s">
        <v>209</v>
      </c>
      <c r="P94" s="35" t="s">
        <v>35</v>
      </c>
      <c r="Q94" s="35">
        <v>1</v>
      </c>
      <c r="R94" s="35">
        <v>4</v>
      </c>
      <c r="S94" s="35">
        <v>0</v>
      </c>
      <c r="T94" s="35">
        <v>1</v>
      </c>
    </row>
    <row r="95" spans="1:20" x14ac:dyDescent="0.35">
      <c r="A95" s="23">
        <f>IF(E95=$A$1,MAX($A$2:$A94)+1,0)</f>
        <v>0</v>
      </c>
      <c r="B95" s="21" t="s">
        <v>238</v>
      </c>
      <c r="C95" s="21" t="s">
        <v>244</v>
      </c>
      <c r="D95" s="21" t="str">
        <f t="shared" ref="D95" si="32">N95</f>
        <v>SpVgg Erdweg 1</v>
      </c>
      <c r="E95" s="21" t="str">
        <f t="shared" si="22"/>
        <v>SpVgg Erdweg</v>
      </c>
      <c r="F95" s="35">
        <v>31</v>
      </c>
      <c r="G95" s="35">
        <v>0</v>
      </c>
      <c r="H95" s="35" t="s">
        <v>237</v>
      </c>
      <c r="J95" s="33">
        <v>43050</v>
      </c>
      <c r="L95" s="32">
        <v>0.58333333333333337</v>
      </c>
      <c r="M95" s="35" t="s">
        <v>207</v>
      </c>
      <c r="N95" s="35" t="s">
        <v>33</v>
      </c>
      <c r="O95" s="35" t="s">
        <v>186</v>
      </c>
      <c r="P95" s="35" t="s">
        <v>34</v>
      </c>
      <c r="Q95" s="35">
        <v>2</v>
      </c>
      <c r="R95" s="35">
        <v>3</v>
      </c>
      <c r="S95" s="35">
        <v>0</v>
      </c>
      <c r="T95" s="35">
        <v>1</v>
      </c>
    </row>
    <row r="96" spans="1:20" x14ac:dyDescent="0.35">
      <c r="A96" s="23">
        <f>IF(E96=$A$1,MAX($A$2:$A95)+1,0)</f>
        <v>0</v>
      </c>
      <c r="B96" s="21" t="s">
        <v>238</v>
      </c>
      <c r="C96" s="21" t="s">
        <v>244</v>
      </c>
      <c r="E96" s="21" t="str">
        <f t="shared" si="22"/>
        <v/>
      </c>
      <c r="F96" s="35">
        <v>32</v>
      </c>
      <c r="G96" s="35">
        <v>0</v>
      </c>
      <c r="H96" s="35" t="s">
        <v>237</v>
      </c>
      <c r="J96" s="33">
        <v>43050</v>
      </c>
      <c r="L96" s="32">
        <v>0.66666666666666663</v>
      </c>
      <c r="M96" s="35" t="s">
        <v>186</v>
      </c>
      <c r="N96" s="35" t="s">
        <v>34</v>
      </c>
      <c r="O96" s="35" t="s">
        <v>218</v>
      </c>
      <c r="P96" s="35" t="s">
        <v>39</v>
      </c>
      <c r="Q96" s="35">
        <v>3</v>
      </c>
      <c r="R96" s="35">
        <v>8</v>
      </c>
      <c r="S96" s="35">
        <v>0</v>
      </c>
      <c r="T96" s="35">
        <v>1</v>
      </c>
    </row>
    <row r="97" spans="1:20" x14ac:dyDescent="0.35">
      <c r="A97" s="23">
        <f>IF(E97=$A$1,MAX($A$2:$A96)+1,0)</f>
        <v>0</v>
      </c>
      <c r="B97" s="21" t="s">
        <v>238</v>
      </c>
      <c r="C97" s="21" t="s">
        <v>244</v>
      </c>
      <c r="E97" s="21" t="str">
        <f t="shared" si="22"/>
        <v/>
      </c>
      <c r="F97" s="35">
        <v>33</v>
      </c>
      <c r="G97" s="35">
        <v>0</v>
      </c>
      <c r="H97" s="35" t="s">
        <v>237</v>
      </c>
      <c r="J97" s="33">
        <v>43050</v>
      </c>
      <c r="L97" s="32">
        <v>0.75</v>
      </c>
      <c r="M97" s="35" t="s">
        <v>207</v>
      </c>
      <c r="N97" s="35" t="s">
        <v>33</v>
      </c>
      <c r="O97" s="35" t="s">
        <v>218</v>
      </c>
      <c r="P97" s="35" t="s">
        <v>39</v>
      </c>
      <c r="Q97" s="35">
        <v>2</v>
      </c>
      <c r="R97" s="35">
        <v>8</v>
      </c>
      <c r="S97" s="35">
        <v>0</v>
      </c>
      <c r="T97" s="35">
        <v>1</v>
      </c>
    </row>
    <row r="98" spans="1:20" x14ac:dyDescent="0.35">
      <c r="A98" s="23">
        <f>IF(E98=$A$1,MAX($A$2:$A97)+1,0)</f>
        <v>0</v>
      </c>
      <c r="B98" s="21" t="s">
        <v>238</v>
      </c>
      <c r="C98" s="21" t="s">
        <v>244</v>
      </c>
      <c r="D98" s="21" t="str">
        <f t="shared" ref="D98" si="33">N98</f>
        <v>Polizei SV München 2</v>
      </c>
      <c r="E98" s="21" t="str">
        <f t="shared" si="22"/>
        <v>Polizei SV München</v>
      </c>
      <c r="F98" s="35">
        <v>34</v>
      </c>
      <c r="G98" s="35">
        <v>0</v>
      </c>
      <c r="H98" s="35" t="s">
        <v>237</v>
      </c>
      <c r="J98" s="33">
        <v>43050</v>
      </c>
      <c r="L98" s="32">
        <v>0.58333333333333337</v>
      </c>
      <c r="M98" s="35" t="s">
        <v>16</v>
      </c>
      <c r="N98" s="35" t="s">
        <v>40</v>
      </c>
      <c r="O98" s="35" t="s">
        <v>217</v>
      </c>
      <c r="P98" s="35" t="s">
        <v>38</v>
      </c>
      <c r="Q98" s="35">
        <v>9</v>
      </c>
      <c r="R98" s="35">
        <v>7</v>
      </c>
      <c r="S98" s="35">
        <v>0</v>
      </c>
      <c r="T98" s="35">
        <v>1</v>
      </c>
    </row>
    <row r="99" spans="1:20" x14ac:dyDescent="0.35">
      <c r="A99" s="23">
        <f>IF(E99=$A$1,MAX($A$2:$A98)+1,0)</f>
        <v>0</v>
      </c>
      <c r="B99" s="21" t="s">
        <v>238</v>
      </c>
      <c r="C99" s="21" t="s">
        <v>244</v>
      </c>
      <c r="E99" s="21" t="str">
        <f t="shared" si="22"/>
        <v/>
      </c>
      <c r="F99" s="35">
        <v>35</v>
      </c>
      <c r="G99" s="35">
        <v>0</v>
      </c>
      <c r="H99" s="35" t="s">
        <v>237</v>
      </c>
      <c r="J99" s="33">
        <v>43050</v>
      </c>
      <c r="L99" s="32">
        <v>0.66666666666666663</v>
      </c>
      <c r="M99" s="35" t="s">
        <v>217</v>
      </c>
      <c r="N99" s="35" t="s">
        <v>38</v>
      </c>
      <c r="O99" s="35" t="s">
        <v>15</v>
      </c>
      <c r="P99" s="35" t="s">
        <v>37</v>
      </c>
      <c r="Q99" s="35">
        <v>7</v>
      </c>
      <c r="R99" s="35">
        <v>6</v>
      </c>
      <c r="S99" s="35">
        <v>0</v>
      </c>
      <c r="T99" s="35">
        <v>1</v>
      </c>
    </row>
    <row r="100" spans="1:20" x14ac:dyDescent="0.35">
      <c r="A100" s="23">
        <f>IF(E100=$A$1,MAX($A$2:$A99)+1,0)</f>
        <v>0</v>
      </c>
      <c r="B100" s="21" t="s">
        <v>238</v>
      </c>
      <c r="C100" s="21" t="s">
        <v>244</v>
      </c>
      <c r="E100" s="21" t="str">
        <f t="shared" si="22"/>
        <v/>
      </c>
      <c r="F100" s="35">
        <v>36</v>
      </c>
      <c r="G100" s="35">
        <v>0</v>
      </c>
      <c r="H100" s="35" t="s">
        <v>237</v>
      </c>
      <c r="J100" s="33">
        <v>43050</v>
      </c>
      <c r="L100" s="32">
        <v>0.75</v>
      </c>
      <c r="M100" s="35" t="s">
        <v>16</v>
      </c>
      <c r="N100" s="35" t="s">
        <v>40</v>
      </c>
      <c r="O100" s="35" t="s">
        <v>15</v>
      </c>
      <c r="P100" s="35" t="s">
        <v>37</v>
      </c>
      <c r="Q100" s="35">
        <v>9</v>
      </c>
      <c r="R100" s="35">
        <v>6</v>
      </c>
      <c r="S100" s="35">
        <v>0</v>
      </c>
      <c r="T100" s="35">
        <v>1</v>
      </c>
    </row>
    <row r="101" spans="1:20" x14ac:dyDescent="0.35">
      <c r="A101" s="23">
        <f>IF(E101=$A$1,MAX($A$2:$A100)+1,0)</f>
        <v>0</v>
      </c>
      <c r="B101" s="21" t="s">
        <v>238</v>
      </c>
      <c r="C101" s="21" t="s">
        <v>245</v>
      </c>
      <c r="D101" s="21" t="str">
        <f t="shared" ref="D101" si="34">N101</f>
        <v>DJK Ingolstadt 1</v>
      </c>
      <c r="E101" s="21" t="str">
        <f t="shared" si="22"/>
        <v>DJK Ingolstadt</v>
      </c>
      <c r="F101" s="35">
        <v>37</v>
      </c>
      <c r="G101" s="35">
        <v>1</v>
      </c>
      <c r="H101" s="35" t="s">
        <v>237</v>
      </c>
      <c r="J101" s="33">
        <v>43120</v>
      </c>
      <c r="L101" s="32">
        <v>0.58333333333333337</v>
      </c>
      <c r="M101" s="35" t="s">
        <v>186</v>
      </c>
      <c r="N101" s="35" t="s">
        <v>34</v>
      </c>
      <c r="O101" s="35" t="s">
        <v>217</v>
      </c>
      <c r="P101" s="35" t="s">
        <v>38</v>
      </c>
      <c r="Q101" s="35">
        <v>3</v>
      </c>
      <c r="R101" s="35">
        <v>7</v>
      </c>
      <c r="S101" s="35">
        <v>0</v>
      </c>
      <c r="T101" s="35">
        <v>1</v>
      </c>
    </row>
    <row r="102" spans="1:20" x14ac:dyDescent="0.35">
      <c r="A102" s="23">
        <f>IF(E102=$A$1,MAX($A$2:$A101)+1,0)</f>
        <v>0</v>
      </c>
      <c r="B102" s="21" t="s">
        <v>238</v>
      </c>
      <c r="C102" s="21" t="s">
        <v>245</v>
      </c>
      <c r="E102" s="21" t="str">
        <f t="shared" si="22"/>
        <v/>
      </c>
      <c r="F102" s="35">
        <v>38</v>
      </c>
      <c r="G102" s="35">
        <v>1</v>
      </c>
      <c r="H102" s="35" t="s">
        <v>237</v>
      </c>
      <c r="J102" s="33">
        <v>43120</v>
      </c>
      <c r="L102" s="32">
        <v>0.66666666666666663</v>
      </c>
      <c r="M102" s="35" t="s">
        <v>217</v>
      </c>
      <c r="N102" s="35" t="s">
        <v>38</v>
      </c>
      <c r="O102" s="35" t="s">
        <v>209</v>
      </c>
      <c r="P102" s="35" t="s">
        <v>35</v>
      </c>
      <c r="Q102" s="35">
        <v>7</v>
      </c>
      <c r="R102" s="35">
        <v>4</v>
      </c>
      <c r="S102" s="35">
        <v>0</v>
      </c>
      <c r="T102" s="35">
        <v>1</v>
      </c>
    </row>
    <row r="103" spans="1:20" x14ac:dyDescent="0.35">
      <c r="A103" s="23">
        <f>IF(E103=$A$1,MAX($A$2:$A102)+1,0)</f>
        <v>0</v>
      </c>
      <c r="B103" s="21" t="s">
        <v>238</v>
      </c>
      <c r="C103" s="21" t="s">
        <v>245</v>
      </c>
      <c r="E103" s="21" t="str">
        <f t="shared" si="22"/>
        <v/>
      </c>
      <c r="F103" s="35">
        <v>39</v>
      </c>
      <c r="G103" s="35">
        <v>1</v>
      </c>
      <c r="H103" s="35" t="s">
        <v>237</v>
      </c>
      <c r="J103" s="33">
        <v>43120</v>
      </c>
      <c r="L103" s="32">
        <v>0.75</v>
      </c>
      <c r="M103" s="35" t="s">
        <v>186</v>
      </c>
      <c r="N103" s="35" t="s">
        <v>34</v>
      </c>
      <c r="O103" s="35" t="s">
        <v>209</v>
      </c>
      <c r="P103" s="35" t="s">
        <v>35</v>
      </c>
      <c r="Q103" s="35">
        <v>3</v>
      </c>
      <c r="R103" s="35">
        <v>4</v>
      </c>
      <c r="S103" s="35">
        <v>0</v>
      </c>
      <c r="T103" s="35">
        <v>1</v>
      </c>
    </row>
    <row r="104" spans="1:20" x14ac:dyDescent="0.35">
      <c r="A104" s="23">
        <f>IF(E104=$A$1,MAX($A$2:$A103)+1,0)</f>
        <v>0</v>
      </c>
      <c r="B104" s="21" t="s">
        <v>238</v>
      </c>
      <c r="C104" s="21" t="s">
        <v>245</v>
      </c>
      <c r="D104" s="21" t="str">
        <f t="shared" ref="D104" si="35">N104</f>
        <v>ESV München 2</v>
      </c>
      <c r="E104" s="21" t="str">
        <f t="shared" si="22"/>
        <v>ESV München</v>
      </c>
      <c r="F104" s="35">
        <v>40</v>
      </c>
      <c r="G104" s="35">
        <v>1</v>
      </c>
      <c r="H104" s="35" t="s">
        <v>237</v>
      </c>
      <c r="J104" s="33">
        <v>43120</v>
      </c>
      <c r="L104" s="32">
        <v>0.58333333333333337</v>
      </c>
      <c r="M104" s="35" t="s">
        <v>218</v>
      </c>
      <c r="N104" s="35" t="s">
        <v>39</v>
      </c>
      <c r="O104" s="35" t="s">
        <v>15</v>
      </c>
      <c r="P104" s="35" t="s">
        <v>37</v>
      </c>
      <c r="Q104" s="35">
        <v>8</v>
      </c>
      <c r="R104" s="35">
        <v>6</v>
      </c>
      <c r="S104" s="35">
        <v>0</v>
      </c>
      <c r="T104" s="35">
        <v>1</v>
      </c>
    </row>
    <row r="105" spans="1:20" x14ac:dyDescent="0.35">
      <c r="A105" s="23">
        <f>IF(E105=$A$1,MAX($A$2:$A104)+1,0)</f>
        <v>0</v>
      </c>
      <c r="B105" s="21" t="s">
        <v>238</v>
      </c>
      <c r="C105" s="21" t="s">
        <v>245</v>
      </c>
      <c r="E105" s="21" t="str">
        <f t="shared" si="22"/>
        <v/>
      </c>
      <c r="F105" s="35">
        <v>41</v>
      </c>
      <c r="G105" s="35">
        <v>1</v>
      </c>
      <c r="H105" s="35" t="s">
        <v>237</v>
      </c>
      <c r="J105" s="33">
        <v>43120</v>
      </c>
      <c r="L105" s="32">
        <v>0.66666666666666663</v>
      </c>
      <c r="M105" s="35" t="s">
        <v>15</v>
      </c>
      <c r="N105" s="35" t="s">
        <v>37</v>
      </c>
      <c r="O105" s="35" t="s">
        <v>207</v>
      </c>
      <c r="P105" s="35" t="s">
        <v>33</v>
      </c>
      <c r="Q105" s="35">
        <v>6</v>
      </c>
      <c r="R105" s="35">
        <v>2</v>
      </c>
      <c r="S105" s="35">
        <v>0</v>
      </c>
      <c r="T105" s="35">
        <v>1</v>
      </c>
    </row>
    <row r="106" spans="1:20" x14ac:dyDescent="0.35">
      <c r="A106" s="23">
        <f>IF(E106=$A$1,MAX($A$2:$A105)+1,0)</f>
        <v>0</v>
      </c>
      <c r="B106" s="21" t="s">
        <v>238</v>
      </c>
      <c r="C106" s="21" t="s">
        <v>245</v>
      </c>
      <c r="E106" s="21" t="str">
        <f t="shared" si="22"/>
        <v/>
      </c>
      <c r="F106" s="35">
        <v>42</v>
      </c>
      <c r="G106" s="35">
        <v>1</v>
      </c>
      <c r="H106" s="35" t="s">
        <v>237</v>
      </c>
      <c r="J106" s="33">
        <v>43120</v>
      </c>
      <c r="L106" s="32">
        <v>0.75</v>
      </c>
      <c r="M106" s="35" t="s">
        <v>218</v>
      </c>
      <c r="N106" s="35" t="s">
        <v>39</v>
      </c>
      <c r="O106" s="35" t="s">
        <v>207</v>
      </c>
      <c r="P106" s="35" t="s">
        <v>33</v>
      </c>
      <c r="Q106" s="35">
        <v>8</v>
      </c>
      <c r="R106" s="35">
        <v>2</v>
      </c>
      <c r="S106" s="35">
        <v>0</v>
      </c>
      <c r="T106" s="35">
        <v>1</v>
      </c>
    </row>
    <row r="107" spans="1:20" x14ac:dyDescent="0.35">
      <c r="A107" s="23">
        <f>IF(E107=$A$1,MAX($A$2:$A106)+1,0)</f>
        <v>0</v>
      </c>
      <c r="B107" s="21" t="s">
        <v>238</v>
      </c>
      <c r="C107" s="21" t="s">
        <v>245</v>
      </c>
      <c r="D107" s="21" t="str">
        <f t="shared" ref="D107" si="36">N107</f>
        <v>Polizei SV München 2</v>
      </c>
      <c r="E107" s="21" t="str">
        <f t="shared" si="22"/>
        <v>Polizei SV München</v>
      </c>
      <c r="F107" s="35">
        <v>43</v>
      </c>
      <c r="G107" s="35">
        <v>1</v>
      </c>
      <c r="H107" s="35" t="s">
        <v>237</v>
      </c>
      <c r="J107" s="33">
        <v>43120</v>
      </c>
      <c r="L107" s="32">
        <v>0.58333333333333337</v>
      </c>
      <c r="M107" s="35" t="s">
        <v>16</v>
      </c>
      <c r="N107" s="35" t="s">
        <v>40</v>
      </c>
      <c r="O107" s="35" t="s">
        <v>183</v>
      </c>
      <c r="P107" s="35" t="s">
        <v>36</v>
      </c>
      <c r="Q107" s="35">
        <v>9</v>
      </c>
      <c r="R107" s="35">
        <v>5</v>
      </c>
      <c r="S107" s="35">
        <v>0</v>
      </c>
      <c r="T107" s="35">
        <v>1</v>
      </c>
    </row>
    <row r="108" spans="1:20" x14ac:dyDescent="0.35">
      <c r="A108" s="23">
        <f>IF(E108=$A$1,MAX($A$2:$A107)+1,0)</f>
        <v>0</v>
      </c>
      <c r="B108" s="21" t="s">
        <v>238</v>
      </c>
      <c r="C108" s="21" t="s">
        <v>245</v>
      </c>
      <c r="E108" s="21" t="str">
        <f t="shared" si="22"/>
        <v/>
      </c>
      <c r="F108" s="35">
        <v>44</v>
      </c>
      <c r="G108" s="35">
        <v>1</v>
      </c>
      <c r="H108" s="35" t="s">
        <v>237</v>
      </c>
      <c r="J108" s="33">
        <v>43120</v>
      </c>
      <c r="L108" s="32">
        <v>0.66666666666666663</v>
      </c>
      <c r="M108" s="35" t="s">
        <v>183</v>
      </c>
      <c r="N108" s="35" t="s">
        <v>36</v>
      </c>
      <c r="O108" s="35" t="s">
        <v>14</v>
      </c>
      <c r="P108" s="35" t="s">
        <v>32</v>
      </c>
      <c r="Q108" s="35">
        <v>5</v>
      </c>
      <c r="R108" s="35">
        <v>1</v>
      </c>
      <c r="S108" s="35">
        <v>0</v>
      </c>
      <c r="T108" s="35">
        <v>1</v>
      </c>
    </row>
    <row r="109" spans="1:20" x14ac:dyDescent="0.35">
      <c r="A109" s="23">
        <f>IF(E109=$A$1,MAX($A$2:$A108)+1,0)</f>
        <v>0</v>
      </c>
      <c r="B109" s="21" t="s">
        <v>238</v>
      </c>
      <c r="C109" s="21" t="s">
        <v>245</v>
      </c>
      <c r="E109" s="21" t="str">
        <f t="shared" si="22"/>
        <v/>
      </c>
      <c r="F109" s="35">
        <v>45</v>
      </c>
      <c r="G109" s="35">
        <v>1</v>
      </c>
      <c r="H109" s="35" t="s">
        <v>237</v>
      </c>
      <c r="J109" s="33">
        <v>43120</v>
      </c>
      <c r="L109" s="32">
        <v>0.75</v>
      </c>
      <c r="M109" s="35" t="s">
        <v>16</v>
      </c>
      <c r="N109" s="35" t="s">
        <v>40</v>
      </c>
      <c r="O109" s="35" t="s">
        <v>14</v>
      </c>
      <c r="P109" s="35" t="s">
        <v>32</v>
      </c>
      <c r="Q109" s="35">
        <v>9</v>
      </c>
      <c r="R109" s="35">
        <v>1</v>
      </c>
      <c r="S109" s="35">
        <v>0</v>
      </c>
      <c r="T109" s="35">
        <v>1</v>
      </c>
    </row>
    <row r="110" spans="1:20" x14ac:dyDescent="0.35">
      <c r="A110" s="23">
        <f>IF(E110=$A$1,MAX($A$2:$A109)+1,0)</f>
        <v>0</v>
      </c>
      <c r="B110" s="21" t="s">
        <v>238</v>
      </c>
      <c r="C110" s="21" t="s">
        <v>246</v>
      </c>
      <c r="D110" s="21" t="str">
        <f t="shared" ref="D110" si="37">N110</f>
        <v>SV Lohhof 2</v>
      </c>
      <c r="E110" s="21" t="str">
        <f t="shared" si="22"/>
        <v>SV Lohhof</v>
      </c>
      <c r="F110" s="35">
        <v>46</v>
      </c>
      <c r="G110" s="35">
        <v>1</v>
      </c>
      <c r="H110" s="35" t="s">
        <v>237</v>
      </c>
      <c r="J110" s="33">
        <v>43142</v>
      </c>
      <c r="L110" s="32">
        <v>0.58333333333333337</v>
      </c>
      <c r="M110" s="35" t="s">
        <v>14</v>
      </c>
      <c r="N110" s="35" t="s">
        <v>32</v>
      </c>
      <c r="O110" s="35" t="s">
        <v>186</v>
      </c>
      <c r="P110" s="35" t="s">
        <v>34</v>
      </c>
      <c r="Q110" s="35">
        <v>1</v>
      </c>
      <c r="R110" s="35">
        <v>3</v>
      </c>
      <c r="S110" s="35">
        <v>0</v>
      </c>
      <c r="T110" s="35">
        <v>1</v>
      </c>
    </row>
    <row r="111" spans="1:20" x14ac:dyDescent="0.35">
      <c r="A111" s="23">
        <f>IF(E111=$A$1,MAX($A$2:$A110)+1,0)</f>
        <v>0</v>
      </c>
      <c r="B111" s="21" t="s">
        <v>238</v>
      </c>
      <c r="C111" s="21" t="s">
        <v>246</v>
      </c>
      <c r="E111" s="21" t="str">
        <f t="shared" si="22"/>
        <v/>
      </c>
      <c r="F111" s="35">
        <v>47</v>
      </c>
      <c r="G111" s="35">
        <v>1</v>
      </c>
      <c r="H111" s="35" t="s">
        <v>237</v>
      </c>
      <c r="J111" s="33">
        <v>43142</v>
      </c>
      <c r="L111" s="32">
        <v>0.66666666666666663</v>
      </c>
      <c r="M111" s="35" t="s">
        <v>186</v>
      </c>
      <c r="N111" s="35" t="s">
        <v>34</v>
      </c>
      <c r="O111" s="35" t="s">
        <v>207</v>
      </c>
      <c r="P111" s="35" t="s">
        <v>33</v>
      </c>
      <c r="Q111" s="35">
        <v>3</v>
      </c>
      <c r="R111" s="35">
        <v>2</v>
      </c>
      <c r="S111" s="35">
        <v>0</v>
      </c>
      <c r="T111" s="35">
        <v>1</v>
      </c>
    </row>
    <row r="112" spans="1:20" x14ac:dyDescent="0.35">
      <c r="A112" s="23">
        <f>IF(E112=$A$1,MAX($A$2:$A111)+1,0)</f>
        <v>0</v>
      </c>
      <c r="B112" s="21" t="s">
        <v>238</v>
      </c>
      <c r="C112" s="21" t="s">
        <v>246</v>
      </c>
      <c r="E112" s="21" t="str">
        <f t="shared" si="22"/>
        <v/>
      </c>
      <c r="F112" s="35">
        <v>48</v>
      </c>
      <c r="G112" s="35">
        <v>1</v>
      </c>
      <c r="H112" s="35" t="s">
        <v>237</v>
      </c>
      <c r="J112" s="33">
        <v>43142</v>
      </c>
      <c r="L112" s="32">
        <v>0.75</v>
      </c>
      <c r="M112" s="35" t="s">
        <v>14</v>
      </c>
      <c r="N112" s="35" t="s">
        <v>32</v>
      </c>
      <c r="O112" s="35" t="s">
        <v>207</v>
      </c>
      <c r="P112" s="35" t="s">
        <v>33</v>
      </c>
      <c r="Q112" s="35">
        <v>1</v>
      </c>
      <c r="R112" s="35">
        <v>2</v>
      </c>
      <c r="S112" s="35">
        <v>0</v>
      </c>
      <c r="T112" s="35">
        <v>1</v>
      </c>
    </row>
    <row r="113" spans="1:20" x14ac:dyDescent="0.35">
      <c r="A113" s="23">
        <f>IF(E113=$A$1,MAX($A$2:$A112)+1,0)</f>
        <v>0</v>
      </c>
      <c r="B113" s="21" t="s">
        <v>238</v>
      </c>
      <c r="C113" s="21" t="s">
        <v>246</v>
      </c>
      <c r="D113" s="21" t="str">
        <f t="shared" ref="D113" si="38">N113</f>
        <v>TSV Eintracht Karlsfeld 1</v>
      </c>
      <c r="E113" s="21" t="str">
        <f t="shared" si="22"/>
        <v>TSV Eintracht Karlsfeld</v>
      </c>
      <c r="F113" s="35">
        <v>49</v>
      </c>
      <c r="G113" s="35">
        <v>1</v>
      </c>
      <c r="H113" s="35" t="s">
        <v>237</v>
      </c>
      <c r="J113" s="33">
        <v>43142</v>
      </c>
      <c r="L113" s="32">
        <v>0.58333333333333337</v>
      </c>
      <c r="M113" s="35" t="s">
        <v>209</v>
      </c>
      <c r="N113" s="35" t="s">
        <v>35</v>
      </c>
      <c r="O113" s="35" t="s">
        <v>183</v>
      </c>
      <c r="P113" s="35" t="s">
        <v>36</v>
      </c>
      <c r="Q113" s="35">
        <v>4</v>
      </c>
      <c r="R113" s="35">
        <v>5</v>
      </c>
      <c r="S113" s="35">
        <v>0</v>
      </c>
      <c r="T113" s="35">
        <v>1</v>
      </c>
    </row>
    <row r="114" spans="1:20" x14ac:dyDescent="0.35">
      <c r="A114" s="23">
        <f>IF(E114=$A$1,MAX($A$2:$A113)+1,0)</f>
        <v>0</v>
      </c>
      <c r="B114" s="21" t="s">
        <v>238</v>
      </c>
      <c r="C114" s="21" t="s">
        <v>246</v>
      </c>
      <c r="E114" s="21" t="str">
        <f t="shared" si="22"/>
        <v/>
      </c>
      <c r="F114" s="35">
        <v>50</v>
      </c>
      <c r="G114" s="35">
        <v>1</v>
      </c>
      <c r="H114" s="35" t="s">
        <v>237</v>
      </c>
      <c r="J114" s="33">
        <v>43142</v>
      </c>
      <c r="L114" s="32">
        <v>0.66666666666666663</v>
      </c>
      <c r="M114" s="35" t="s">
        <v>183</v>
      </c>
      <c r="N114" s="35" t="s">
        <v>36</v>
      </c>
      <c r="O114" s="35" t="s">
        <v>15</v>
      </c>
      <c r="P114" s="35" t="s">
        <v>37</v>
      </c>
      <c r="Q114" s="35">
        <v>5</v>
      </c>
      <c r="R114" s="35">
        <v>6</v>
      </c>
      <c r="S114" s="35">
        <v>0</v>
      </c>
      <c r="T114" s="35">
        <v>1</v>
      </c>
    </row>
    <row r="115" spans="1:20" x14ac:dyDescent="0.35">
      <c r="A115" s="23">
        <f>IF(E115=$A$1,MAX($A$2:$A114)+1,0)</f>
        <v>0</v>
      </c>
      <c r="B115" s="21" t="s">
        <v>238</v>
      </c>
      <c r="C115" s="21" t="s">
        <v>246</v>
      </c>
      <c r="E115" s="21" t="str">
        <f t="shared" si="22"/>
        <v/>
      </c>
      <c r="F115" s="35">
        <v>51</v>
      </c>
      <c r="G115" s="35">
        <v>1</v>
      </c>
      <c r="H115" s="35" t="s">
        <v>237</v>
      </c>
      <c r="J115" s="33">
        <v>43142</v>
      </c>
      <c r="L115" s="32">
        <v>0.75</v>
      </c>
      <c r="M115" s="35" t="s">
        <v>209</v>
      </c>
      <c r="N115" s="35" t="s">
        <v>35</v>
      </c>
      <c r="O115" s="35" t="s">
        <v>15</v>
      </c>
      <c r="P115" s="35" t="s">
        <v>37</v>
      </c>
      <c r="Q115" s="35">
        <v>4</v>
      </c>
      <c r="R115" s="35">
        <v>6</v>
      </c>
      <c r="S115" s="35">
        <v>0</v>
      </c>
      <c r="T115" s="35">
        <v>1</v>
      </c>
    </row>
    <row r="116" spans="1:20" x14ac:dyDescent="0.35">
      <c r="A116" s="23">
        <f>IF(E116=$A$1,MAX($A$2:$A115)+1,0)</f>
        <v>0</v>
      </c>
      <c r="B116" s="21" t="s">
        <v>238</v>
      </c>
      <c r="C116" s="21" t="s">
        <v>246</v>
      </c>
      <c r="D116" s="21" t="str">
        <f t="shared" ref="D116" si="39">N116</f>
        <v>TSV Haar 1</v>
      </c>
      <c r="E116" s="21" t="str">
        <f t="shared" si="22"/>
        <v>TSV Haar</v>
      </c>
      <c r="F116" s="35">
        <v>52</v>
      </c>
      <c r="G116" s="35">
        <v>1</v>
      </c>
      <c r="H116" s="35" t="s">
        <v>237</v>
      </c>
      <c r="J116" s="33">
        <v>43142</v>
      </c>
      <c r="L116" s="32">
        <v>0.58333333333333337</v>
      </c>
      <c r="M116" s="35" t="s">
        <v>217</v>
      </c>
      <c r="N116" s="35" t="s">
        <v>38</v>
      </c>
      <c r="O116" s="35" t="s">
        <v>16</v>
      </c>
      <c r="P116" s="35" t="s">
        <v>40</v>
      </c>
      <c r="Q116" s="35">
        <v>7</v>
      </c>
      <c r="R116" s="35">
        <v>9</v>
      </c>
      <c r="S116" s="35">
        <v>0</v>
      </c>
      <c r="T116" s="35">
        <v>1</v>
      </c>
    </row>
    <row r="117" spans="1:20" x14ac:dyDescent="0.35">
      <c r="A117" s="23">
        <f>IF(E117=$A$1,MAX($A$2:$A116)+1,0)</f>
        <v>0</v>
      </c>
      <c r="B117" s="21" t="s">
        <v>238</v>
      </c>
      <c r="C117" s="21" t="s">
        <v>246</v>
      </c>
      <c r="E117" s="21" t="str">
        <f t="shared" si="22"/>
        <v/>
      </c>
      <c r="F117" s="35">
        <v>53</v>
      </c>
      <c r="G117" s="35">
        <v>1</v>
      </c>
      <c r="H117" s="35" t="s">
        <v>237</v>
      </c>
      <c r="J117" s="33">
        <v>43142</v>
      </c>
      <c r="L117" s="32">
        <v>0.66666666666666663</v>
      </c>
      <c r="M117" s="35" t="s">
        <v>16</v>
      </c>
      <c r="N117" s="35" t="s">
        <v>40</v>
      </c>
      <c r="O117" s="35" t="s">
        <v>218</v>
      </c>
      <c r="P117" s="35" t="s">
        <v>39</v>
      </c>
      <c r="Q117" s="35">
        <v>9</v>
      </c>
      <c r="R117" s="35">
        <v>8</v>
      </c>
      <c r="S117" s="35">
        <v>0</v>
      </c>
      <c r="T117" s="35">
        <v>1</v>
      </c>
    </row>
    <row r="118" spans="1:20" x14ac:dyDescent="0.35">
      <c r="A118" s="23">
        <f>IF(E118=$A$1,MAX($A$2:$A117)+1,0)</f>
        <v>0</v>
      </c>
      <c r="B118" s="21" t="s">
        <v>238</v>
      </c>
      <c r="C118" s="21" t="s">
        <v>246</v>
      </c>
      <c r="E118" s="21" t="str">
        <f t="shared" si="22"/>
        <v/>
      </c>
      <c r="F118" s="35">
        <v>54</v>
      </c>
      <c r="G118" s="35">
        <v>1</v>
      </c>
      <c r="H118" s="35" t="s">
        <v>237</v>
      </c>
      <c r="J118" s="33">
        <v>43142</v>
      </c>
      <c r="L118" s="32">
        <v>0.75</v>
      </c>
      <c r="M118" s="35" t="s">
        <v>217</v>
      </c>
      <c r="N118" s="35" t="s">
        <v>38</v>
      </c>
      <c r="O118" s="35" t="s">
        <v>218</v>
      </c>
      <c r="P118" s="35" t="s">
        <v>39</v>
      </c>
      <c r="Q118" s="35">
        <v>7</v>
      </c>
      <c r="R118" s="35">
        <v>8</v>
      </c>
      <c r="S118" s="35">
        <v>0</v>
      </c>
      <c r="T118" s="35">
        <v>1</v>
      </c>
    </row>
    <row r="119" spans="1:20" x14ac:dyDescent="0.35">
      <c r="A119" s="23">
        <f>IF(E119=$A$1,MAX($A$2:$A118)+1,0)</f>
        <v>0</v>
      </c>
      <c r="B119" s="21" t="s">
        <v>238</v>
      </c>
      <c r="C119" s="21" t="s">
        <v>247</v>
      </c>
      <c r="D119" s="21" t="str">
        <f t="shared" ref="D119" si="40">N119</f>
        <v>SpVgg Erdweg 1</v>
      </c>
      <c r="E119" s="21" t="str">
        <f t="shared" si="22"/>
        <v>SpVgg Erdweg</v>
      </c>
      <c r="F119" s="35">
        <v>55</v>
      </c>
      <c r="G119" s="35">
        <v>1</v>
      </c>
      <c r="H119" s="35" t="s">
        <v>237</v>
      </c>
      <c r="J119" s="33">
        <v>43163</v>
      </c>
      <c r="L119" s="32">
        <v>0.58333333333333337</v>
      </c>
      <c r="M119" s="35" t="s">
        <v>207</v>
      </c>
      <c r="N119" s="35" t="s">
        <v>33</v>
      </c>
      <c r="O119" s="35" t="s">
        <v>209</v>
      </c>
      <c r="P119" s="35" t="s">
        <v>35</v>
      </c>
      <c r="Q119" s="35">
        <v>2</v>
      </c>
      <c r="R119" s="35">
        <v>4</v>
      </c>
      <c r="S119" s="35">
        <v>0</v>
      </c>
      <c r="T119" s="35">
        <v>1</v>
      </c>
    </row>
    <row r="120" spans="1:20" x14ac:dyDescent="0.35">
      <c r="A120" s="23">
        <f>IF(E120=$A$1,MAX($A$2:$A119)+1,0)</f>
        <v>0</v>
      </c>
      <c r="B120" s="21" t="s">
        <v>238</v>
      </c>
      <c r="C120" s="21" t="s">
        <v>247</v>
      </c>
      <c r="E120" s="21" t="str">
        <f t="shared" si="22"/>
        <v/>
      </c>
      <c r="F120" s="35">
        <v>56</v>
      </c>
      <c r="G120" s="35">
        <v>1</v>
      </c>
      <c r="H120" s="35" t="s">
        <v>237</v>
      </c>
      <c r="J120" s="33">
        <v>43163</v>
      </c>
      <c r="L120" s="32">
        <v>0.66666666666666663</v>
      </c>
      <c r="M120" s="35" t="s">
        <v>209</v>
      </c>
      <c r="N120" s="35" t="s">
        <v>35</v>
      </c>
      <c r="O120" s="35" t="s">
        <v>16</v>
      </c>
      <c r="P120" s="35" t="s">
        <v>40</v>
      </c>
      <c r="Q120" s="35">
        <v>4</v>
      </c>
      <c r="R120" s="35">
        <v>9</v>
      </c>
      <c r="S120" s="35">
        <v>0</v>
      </c>
      <c r="T120" s="35">
        <v>1</v>
      </c>
    </row>
    <row r="121" spans="1:20" x14ac:dyDescent="0.35">
      <c r="A121" s="23">
        <f>IF(E121=$A$1,MAX($A$2:$A120)+1,0)</f>
        <v>0</v>
      </c>
      <c r="B121" s="21" t="s">
        <v>238</v>
      </c>
      <c r="C121" s="21" t="s">
        <v>247</v>
      </c>
      <c r="E121" s="21" t="str">
        <f t="shared" si="22"/>
        <v/>
      </c>
      <c r="F121" s="35">
        <v>57</v>
      </c>
      <c r="G121" s="35">
        <v>1</v>
      </c>
      <c r="H121" s="35" t="s">
        <v>237</v>
      </c>
      <c r="J121" s="33">
        <v>43163</v>
      </c>
      <c r="L121" s="32">
        <v>0.75</v>
      </c>
      <c r="M121" s="35" t="s">
        <v>207</v>
      </c>
      <c r="N121" s="35" t="s">
        <v>33</v>
      </c>
      <c r="O121" s="35" t="s">
        <v>16</v>
      </c>
      <c r="P121" s="35" t="s">
        <v>40</v>
      </c>
      <c r="Q121" s="35">
        <v>2</v>
      </c>
      <c r="R121" s="35">
        <v>9</v>
      </c>
      <c r="S121" s="35">
        <v>0</v>
      </c>
      <c r="T121" s="35">
        <v>1</v>
      </c>
    </row>
    <row r="122" spans="1:20" x14ac:dyDescent="0.35">
      <c r="A122" s="23">
        <f>IF(E122=$A$1,MAX($A$2:$A121)+1,0)</f>
        <v>0</v>
      </c>
      <c r="B122" s="21" t="s">
        <v>238</v>
      </c>
      <c r="C122" s="21" t="s">
        <v>247</v>
      </c>
      <c r="D122" s="21" t="str">
        <f t="shared" ref="D122" si="41">N122</f>
        <v>BC Freising 1969 1</v>
      </c>
      <c r="E122" s="21" t="str">
        <f t="shared" si="22"/>
        <v>BC Freising 1969</v>
      </c>
      <c r="F122" s="35">
        <v>58</v>
      </c>
      <c r="G122" s="35">
        <v>1</v>
      </c>
      <c r="H122" s="35" t="s">
        <v>237</v>
      </c>
      <c r="J122" s="33">
        <v>43163</v>
      </c>
      <c r="L122" s="32">
        <v>0.58333333333333337</v>
      </c>
      <c r="M122" s="35" t="s">
        <v>183</v>
      </c>
      <c r="N122" s="35" t="s">
        <v>36</v>
      </c>
      <c r="O122" s="35" t="s">
        <v>218</v>
      </c>
      <c r="P122" s="35" t="s">
        <v>39</v>
      </c>
      <c r="Q122" s="35">
        <v>5</v>
      </c>
      <c r="R122" s="35">
        <v>8</v>
      </c>
      <c r="S122" s="35">
        <v>0</v>
      </c>
      <c r="T122" s="35">
        <v>1</v>
      </c>
    </row>
    <row r="123" spans="1:20" x14ac:dyDescent="0.35">
      <c r="A123" s="23">
        <f>IF(E123=$A$1,MAX($A$2:$A122)+1,0)</f>
        <v>0</v>
      </c>
      <c r="B123" s="21" t="s">
        <v>238</v>
      </c>
      <c r="C123" s="21" t="s">
        <v>247</v>
      </c>
      <c r="E123" s="21" t="str">
        <f t="shared" ref="E123:E176" si="42">IF(D123="","",LEFT(D123,LEN(D123)-2))</f>
        <v/>
      </c>
      <c r="F123" s="35">
        <v>59</v>
      </c>
      <c r="G123" s="35">
        <v>1</v>
      </c>
      <c r="H123" s="35" t="s">
        <v>237</v>
      </c>
      <c r="J123" s="33">
        <v>43163</v>
      </c>
      <c r="L123" s="32">
        <v>0.66666666666666663</v>
      </c>
      <c r="M123" s="35" t="s">
        <v>218</v>
      </c>
      <c r="N123" s="35" t="s">
        <v>39</v>
      </c>
      <c r="O123" s="35" t="s">
        <v>186</v>
      </c>
      <c r="P123" s="35" t="s">
        <v>34</v>
      </c>
      <c r="Q123" s="35">
        <v>8</v>
      </c>
      <c r="R123" s="35">
        <v>3</v>
      </c>
      <c r="S123" s="35">
        <v>0</v>
      </c>
      <c r="T123" s="35">
        <v>1</v>
      </c>
    </row>
    <row r="124" spans="1:20" x14ac:dyDescent="0.35">
      <c r="A124" s="23">
        <f>IF(E124=$A$1,MAX($A$2:$A123)+1,0)</f>
        <v>0</v>
      </c>
      <c r="B124" s="21" t="s">
        <v>238</v>
      </c>
      <c r="C124" s="21" t="s">
        <v>247</v>
      </c>
      <c r="E124" s="21" t="str">
        <f t="shared" si="42"/>
        <v/>
      </c>
      <c r="F124" s="35">
        <v>60</v>
      </c>
      <c r="G124" s="35">
        <v>1</v>
      </c>
      <c r="H124" s="35" t="s">
        <v>237</v>
      </c>
      <c r="J124" s="33">
        <v>43163</v>
      </c>
      <c r="L124" s="32">
        <v>0.75</v>
      </c>
      <c r="M124" s="35" t="s">
        <v>183</v>
      </c>
      <c r="N124" s="35" t="s">
        <v>36</v>
      </c>
      <c r="O124" s="35" t="s">
        <v>186</v>
      </c>
      <c r="P124" s="35" t="s">
        <v>34</v>
      </c>
      <c r="Q124" s="35">
        <v>5</v>
      </c>
      <c r="R124" s="35">
        <v>3</v>
      </c>
      <c r="S124" s="35">
        <v>0</v>
      </c>
      <c r="T124" s="35">
        <v>1</v>
      </c>
    </row>
    <row r="125" spans="1:20" x14ac:dyDescent="0.35">
      <c r="A125" s="23">
        <f>IF(E125=$A$1,MAX($A$2:$A124)+1,0)</f>
        <v>0</v>
      </c>
      <c r="B125" s="21" t="s">
        <v>238</v>
      </c>
      <c r="C125" s="21" t="s">
        <v>247</v>
      </c>
      <c r="D125" s="21" t="str">
        <f t="shared" ref="D125" si="43">N125</f>
        <v>TSV Neuhausen-Nymphenburg 4</v>
      </c>
      <c r="E125" s="21" t="str">
        <f t="shared" si="42"/>
        <v>TSV Neuhausen-Nymphenburg</v>
      </c>
      <c r="F125" s="35">
        <v>61</v>
      </c>
      <c r="G125" s="35">
        <v>1</v>
      </c>
      <c r="H125" s="35" t="s">
        <v>237</v>
      </c>
      <c r="J125" s="33">
        <v>43163</v>
      </c>
      <c r="L125" s="32">
        <v>0.58333333333333337</v>
      </c>
      <c r="M125" s="35" t="s">
        <v>15</v>
      </c>
      <c r="N125" s="35" t="s">
        <v>37</v>
      </c>
      <c r="O125" s="35" t="s">
        <v>14</v>
      </c>
      <c r="P125" s="35" t="s">
        <v>32</v>
      </c>
      <c r="Q125" s="35">
        <v>6</v>
      </c>
      <c r="R125" s="35">
        <v>1</v>
      </c>
      <c r="S125" s="35">
        <v>0</v>
      </c>
      <c r="T125" s="35">
        <v>1</v>
      </c>
    </row>
    <row r="126" spans="1:20" x14ac:dyDescent="0.35">
      <c r="A126" s="23">
        <f>IF(E126=$A$1,MAX($A$2:$A125)+1,0)</f>
        <v>0</v>
      </c>
      <c r="B126" s="21" t="s">
        <v>238</v>
      </c>
      <c r="C126" s="21" t="s">
        <v>247</v>
      </c>
      <c r="E126" s="21" t="str">
        <f t="shared" si="42"/>
        <v/>
      </c>
      <c r="F126" s="35">
        <v>62</v>
      </c>
      <c r="G126" s="35">
        <v>1</v>
      </c>
      <c r="H126" s="35" t="s">
        <v>237</v>
      </c>
      <c r="J126" s="33">
        <v>43163</v>
      </c>
      <c r="L126" s="32">
        <v>0.66666666666666663</v>
      </c>
      <c r="M126" s="35" t="s">
        <v>14</v>
      </c>
      <c r="N126" s="35" t="s">
        <v>32</v>
      </c>
      <c r="O126" s="35" t="s">
        <v>217</v>
      </c>
      <c r="P126" s="35" t="s">
        <v>38</v>
      </c>
      <c r="Q126" s="35">
        <v>1</v>
      </c>
      <c r="R126" s="35">
        <v>7</v>
      </c>
      <c r="S126" s="35">
        <v>0</v>
      </c>
      <c r="T126" s="35">
        <v>1</v>
      </c>
    </row>
    <row r="127" spans="1:20" x14ac:dyDescent="0.35">
      <c r="A127" s="23">
        <f>IF(E127=$A$1,MAX($A$2:$A126)+1,0)</f>
        <v>0</v>
      </c>
      <c r="B127" s="21" t="s">
        <v>238</v>
      </c>
      <c r="C127" s="21" t="s">
        <v>247</v>
      </c>
      <c r="E127" s="21" t="str">
        <f t="shared" si="42"/>
        <v/>
      </c>
      <c r="F127" s="35">
        <v>63</v>
      </c>
      <c r="G127" s="35">
        <v>1</v>
      </c>
      <c r="H127" s="35" t="s">
        <v>237</v>
      </c>
      <c r="J127" s="33">
        <v>43163</v>
      </c>
      <c r="L127" s="32">
        <v>0.75</v>
      </c>
      <c r="M127" s="35" t="s">
        <v>15</v>
      </c>
      <c r="N127" s="35" t="s">
        <v>37</v>
      </c>
      <c r="O127" s="35" t="s">
        <v>217</v>
      </c>
      <c r="P127" s="35" t="s">
        <v>38</v>
      </c>
      <c r="Q127" s="35">
        <v>6</v>
      </c>
      <c r="R127" s="35">
        <v>7</v>
      </c>
      <c r="S127" s="35">
        <v>0</v>
      </c>
      <c r="T127" s="35">
        <v>1</v>
      </c>
    </row>
    <row r="128" spans="1:20" x14ac:dyDescent="0.35">
      <c r="A128" s="23">
        <f>IF(E128=$A$1,MAX($A$2:$A127)+1,0)</f>
        <v>0</v>
      </c>
      <c r="B128" s="21" t="s">
        <v>239</v>
      </c>
      <c r="C128" s="21" t="s">
        <v>241</v>
      </c>
      <c r="D128" s="21" t="str">
        <f>N128</f>
        <v>TSV Neubiberg-Ottobrunn 4</v>
      </c>
      <c r="E128" s="21" t="str">
        <f t="shared" si="42"/>
        <v>TSV Neubiberg-Ottobrunn</v>
      </c>
      <c r="F128" s="35">
        <v>1</v>
      </c>
      <c r="G128" s="35">
        <v>0</v>
      </c>
      <c r="H128" s="35" t="s">
        <v>237</v>
      </c>
      <c r="J128" s="33">
        <v>43001</v>
      </c>
      <c r="L128" s="32">
        <v>0.58333333333333337</v>
      </c>
      <c r="M128" s="35" t="s">
        <v>198</v>
      </c>
      <c r="N128" s="35" t="s">
        <v>46</v>
      </c>
      <c r="O128" s="35" t="s">
        <v>205</v>
      </c>
      <c r="P128" s="35" t="s">
        <v>222</v>
      </c>
      <c r="Q128" s="35">
        <v>7</v>
      </c>
      <c r="R128" s="35">
        <v>5</v>
      </c>
      <c r="S128" s="35">
        <v>0</v>
      </c>
      <c r="T128" s="35">
        <v>1</v>
      </c>
    </row>
    <row r="129" spans="1:20" x14ac:dyDescent="0.35">
      <c r="A129" s="23">
        <f>IF(E129=$A$1,MAX($A$2:$A128)+1,0)</f>
        <v>0</v>
      </c>
      <c r="B129" s="21" t="s">
        <v>239</v>
      </c>
      <c r="C129" s="21" t="s">
        <v>241</v>
      </c>
      <c r="E129" s="21" t="str">
        <f t="shared" si="42"/>
        <v/>
      </c>
      <c r="F129" s="35">
        <v>2</v>
      </c>
      <c r="G129" s="35">
        <v>0</v>
      </c>
      <c r="H129" s="35" t="s">
        <v>237</v>
      </c>
      <c r="J129" s="33">
        <v>43001</v>
      </c>
      <c r="L129" s="32">
        <v>0.66666666666666663</v>
      </c>
      <c r="M129" s="35" t="s">
        <v>205</v>
      </c>
      <c r="N129" s="35" t="s">
        <v>222</v>
      </c>
      <c r="O129" s="35" t="s">
        <v>218</v>
      </c>
      <c r="P129" s="35" t="s">
        <v>44</v>
      </c>
      <c r="Q129" s="35">
        <v>5</v>
      </c>
      <c r="R129" s="35">
        <v>4</v>
      </c>
      <c r="S129" s="35">
        <v>0</v>
      </c>
      <c r="T129" s="35">
        <v>1</v>
      </c>
    </row>
    <row r="130" spans="1:20" x14ac:dyDescent="0.35">
      <c r="A130" s="23">
        <f>IF(E130=$A$1,MAX($A$2:$A129)+1,0)</f>
        <v>0</v>
      </c>
      <c r="B130" s="21" t="s">
        <v>239</v>
      </c>
      <c r="C130" s="21" t="s">
        <v>241</v>
      </c>
      <c r="E130" s="21" t="str">
        <f t="shared" si="42"/>
        <v/>
      </c>
      <c r="F130" s="35">
        <v>3</v>
      </c>
      <c r="G130" s="35">
        <v>0</v>
      </c>
      <c r="H130" s="35" t="s">
        <v>237</v>
      </c>
      <c r="J130" s="33">
        <v>43001</v>
      </c>
      <c r="L130" s="32">
        <v>0.75</v>
      </c>
      <c r="M130" s="35" t="s">
        <v>198</v>
      </c>
      <c r="N130" s="35" t="s">
        <v>46</v>
      </c>
      <c r="O130" s="35" t="s">
        <v>218</v>
      </c>
      <c r="P130" s="35" t="s">
        <v>44</v>
      </c>
      <c r="Q130" s="35">
        <v>7</v>
      </c>
      <c r="R130" s="35">
        <v>4</v>
      </c>
      <c r="S130" s="35">
        <v>0</v>
      </c>
      <c r="T130" s="35">
        <v>1</v>
      </c>
    </row>
    <row r="131" spans="1:20" x14ac:dyDescent="0.35">
      <c r="A131" s="23">
        <f>IF(E131=$A$1,MAX($A$2:$A130)+1,0)</f>
        <v>0</v>
      </c>
      <c r="B131" s="21" t="s">
        <v>239</v>
      </c>
      <c r="C131" s="21" t="s">
        <v>241</v>
      </c>
      <c r="D131" s="21" t="str">
        <f>N131</f>
        <v>Kirchheimer SC 1</v>
      </c>
      <c r="E131" s="21" t="str">
        <f t="shared" si="42"/>
        <v>Kirchheimer SC</v>
      </c>
      <c r="F131" s="35">
        <v>4</v>
      </c>
      <c r="G131" s="35">
        <v>0</v>
      </c>
      <c r="H131" s="35" t="s">
        <v>237</v>
      </c>
      <c r="J131" s="33">
        <v>43001</v>
      </c>
      <c r="L131" s="32">
        <v>0.58333333333333337</v>
      </c>
      <c r="M131" s="35" t="s">
        <v>189</v>
      </c>
      <c r="N131" s="35" t="s">
        <v>47</v>
      </c>
      <c r="O131" s="35" t="s">
        <v>204</v>
      </c>
      <c r="P131" s="35" t="s">
        <v>45</v>
      </c>
      <c r="Q131" s="35">
        <v>8</v>
      </c>
      <c r="R131" s="35">
        <v>6</v>
      </c>
      <c r="S131" s="35">
        <v>0</v>
      </c>
      <c r="T131" s="35">
        <v>1</v>
      </c>
    </row>
    <row r="132" spans="1:20" x14ac:dyDescent="0.35">
      <c r="A132" s="23">
        <f>IF(E132=$A$1,MAX($A$2:$A131)+1,0)</f>
        <v>0</v>
      </c>
      <c r="B132" s="21" t="s">
        <v>239</v>
      </c>
      <c r="C132" s="21" t="s">
        <v>241</v>
      </c>
      <c r="E132" s="21" t="str">
        <f t="shared" si="42"/>
        <v/>
      </c>
      <c r="F132" s="35">
        <v>5</v>
      </c>
      <c r="G132" s="35">
        <v>0</v>
      </c>
      <c r="H132" s="35" t="s">
        <v>237</v>
      </c>
      <c r="J132" s="33">
        <v>43001</v>
      </c>
      <c r="L132" s="32">
        <v>0.66666666666666663</v>
      </c>
      <c r="M132" s="35" t="s">
        <v>204</v>
      </c>
      <c r="N132" s="35" t="s">
        <v>45</v>
      </c>
      <c r="O132" s="35" t="s">
        <v>214</v>
      </c>
      <c r="P132" s="35" t="s">
        <v>43</v>
      </c>
      <c r="Q132" s="35">
        <v>6</v>
      </c>
      <c r="R132" s="35">
        <v>3</v>
      </c>
      <c r="S132" s="35">
        <v>0</v>
      </c>
      <c r="T132" s="35">
        <v>1</v>
      </c>
    </row>
    <row r="133" spans="1:20" x14ac:dyDescent="0.35">
      <c r="A133" s="23">
        <f>IF(E133=$A$1,MAX($A$2:$A132)+1,0)</f>
        <v>0</v>
      </c>
      <c r="B133" s="21" t="s">
        <v>239</v>
      </c>
      <c r="C133" s="21" t="s">
        <v>241</v>
      </c>
      <c r="E133" s="21" t="str">
        <f t="shared" si="42"/>
        <v/>
      </c>
      <c r="F133" s="35">
        <v>6</v>
      </c>
      <c r="G133" s="35">
        <v>0</v>
      </c>
      <c r="H133" s="35" t="s">
        <v>237</v>
      </c>
      <c r="J133" s="33">
        <v>43001</v>
      </c>
      <c r="L133" s="32">
        <v>0.75</v>
      </c>
      <c r="M133" s="35" t="s">
        <v>189</v>
      </c>
      <c r="N133" s="35" t="s">
        <v>47</v>
      </c>
      <c r="O133" s="35" t="s">
        <v>214</v>
      </c>
      <c r="P133" s="35" t="s">
        <v>43</v>
      </c>
      <c r="Q133" s="35">
        <v>8</v>
      </c>
      <c r="R133" s="35">
        <v>3</v>
      </c>
      <c r="S133" s="35">
        <v>0</v>
      </c>
      <c r="T133" s="35">
        <v>1</v>
      </c>
    </row>
    <row r="134" spans="1:20" x14ac:dyDescent="0.35">
      <c r="A134" s="23">
        <f>IF(E134=$A$1,MAX($A$2:$A133)+1,0)</f>
        <v>0</v>
      </c>
      <c r="B134" s="21" t="s">
        <v>239</v>
      </c>
      <c r="C134" s="21" t="s">
        <v>241</v>
      </c>
      <c r="D134" s="21" t="str">
        <f>N134</f>
        <v>1. BC 1954 München 1</v>
      </c>
      <c r="E134" s="21" t="str">
        <f t="shared" si="42"/>
        <v>1. BC 1954 München</v>
      </c>
      <c r="F134" s="35">
        <v>7</v>
      </c>
      <c r="G134" s="35">
        <v>0</v>
      </c>
      <c r="H134" s="35" t="s">
        <v>237</v>
      </c>
      <c r="J134" s="33">
        <v>43001</v>
      </c>
      <c r="L134" s="32">
        <v>0.58333333333333337</v>
      </c>
      <c r="M134" s="35" t="s">
        <v>191</v>
      </c>
      <c r="N134" s="35" t="s">
        <v>41</v>
      </c>
      <c r="O134" s="35" t="s">
        <v>184</v>
      </c>
      <c r="P134" s="35" t="s">
        <v>42</v>
      </c>
      <c r="Q134" s="35">
        <v>1</v>
      </c>
      <c r="R134" s="35">
        <v>2</v>
      </c>
      <c r="S134" s="35">
        <v>0</v>
      </c>
      <c r="T134" s="35">
        <v>1</v>
      </c>
    </row>
    <row r="135" spans="1:20" x14ac:dyDescent="0.35">
      <c r="A135" s="23">
        <f>IF(E135=$A$1,MAX($A$2:$A134)+1,0)</f>
        <v>0</v>
      </c>
      <c r="B135" s="21" t="s">
        <v>239</v>
      </c>
      <c r="C135" s="21" t="s">
        <v>242</v>
      </c>
      <c r="D135" s="21" t="str">
        <f>N135</f>
        <v>1. BC 1954 München 1</v>
      </c>
      <c r="E135" s="21" t="str">
        <f t="shared" si="42"/>
        <v>1. BC 1954 München</v>
      </c>
      <c r="F135" s="35">
        <v>8</v>
      </c>
      <c r="G135" s="35">
        <v>0</v>
      </c>
      <c r="H135" s="35" t="s">
        <v>237</v>
      </c>
      <c r="J135" s="33">
        <v>43022</v>
      </c>
      <c r="L135" s="32">
        <v>0.58333333333333337</v>
      </c>
      <c r="M135" s="35" t="s">
        <v>191</v>
      </c>
      <c r="N135" s="35" t="s">
        <v>41</v>
      </c>
      <c r="O135" s="35" t="s">
        <v>189</v>
      </c>
      <c r="P135" s="35" t="s">
        <v>47</v>
      </c>
      <c r="Q135" s="35">
        <v>1</v>
      </c>
      <c r="R135" s="35">
        <v>8</v>
      </c>
      <c r="S135" s="35">
        <v>0</v>
      </c>
      <c r="T135" s="35">
        <v>1</v>
      </c>
    </row>
    <row r="136" spans="1:20" x14ac:dyDescent="0.35">
      <c r="A136" s="23">
        <f>IF(E136=$A$1,MAX($A$2:$A135)+1,0)</f>
        <v>0</v>
      </c>
      <c r="B136" s="21" t="s">
        <v>239</v>
      </c>
      <c r="C136" s="21" t="s">
        <v>242</v>
      </c>
      <c r="E136" s="21" t="str">
        <f t="shared" si="42"/>
        <v/>
      </c>
      <c r="F136" s="35">
        <v>9</v>
      </c>
      <c r="G136" s="35">
        <v>0</v>
      </c>
      <c r="H136" s="35" t="s">
        <v>237</v>
      </c>
      <c r="J136" s="33">
        <v>43022</v>
      </c>
      <c r="L136" s="32">
        <v>0.66666666666666663</v>
      </c>
      <c r="M136" s="35" t="s">
        <v>189</v>
      </c>
      <c r="N136" s="35" t="s">
        <v>47</v>
      </c>
      <c r="O136" s="35" t="s">
        <v>205</v>
      </c>
      <c r="P136" s="35" t="s">
        <v>222</v>
      </c>
      <c r="Q136" s="35">
        <v>8</v>
      </c>
      <c r="R136" s="35">
        <v>5</v>
      </c>
      <c r="S136" s="35">
        <v>0</v>
      </c>
      <c r="T136" s="35">
        <v>1</v>
      </c>
    </row>
    <row r="137" spans="1:20" x14ac:dyDescent="0.35">
      <c r="A137" s="23">
        <f>IF(E137=$A$1,MAX($A$2:$A136)+1,0)</f>
        <v>0</v>
      </c>
      <c r="B137" s="21" t="s">
        <v>239</v>
      </c>
      <c r="C137" s="21" t="s">
        <v>242</v>
      </c>
      <c r="E137" s="21" t="str">
        <f t="shared" si="42"/>
        <v/>
      </c>
      <c r="F137" s="35">
        <v>10</v>
      </c>
      <c r="G137" s="35">
        <v>0</v>
      </c>
      <c r="H137" s="35" t="s">
        <v>237</v>
      </c>
      <c r="J137" s="33">
        <v>43022</v>
      </c>
      <c r="L137" s="32">
        <v>0.75</v>
      </c>
      <c r="M137" s="35" t="s">
        <v>191</v>
      </c>
      <c r="N137" s="35" t="s">
        <v>41</v>
      </c>
      <c r="O137" s="35" t="s">
        <v>205</v>
      </c>
      <c r="P137" s="35" t="s">
        <v>222</v>
      </c>
      <c r="Q137" s="35">
        <v>1</v>
      </c>
      <c r="R137" s="35">
        <v>5</v>
      </c>
      <c r="S137" s="35">
        <v>0</v>
      </c>
      <c r="T137" s="35">
        <v>1</v>
      </c>
    </row>
    <row r="138" spans="1:20" x14ac:dyDescent="0.35">
      <c r="A138" s="23">
        <f>IF(E138=$A$1,MAX($A$2:$A137)+1,0)</f>
        <v>0</v>
      </c>
      <c r="B138" s="21" t="s">
        <v>239</v>
      </c>
      <c r="C138" s="21" t="s">
        <v>242</v>
      </c>
      <c r="D138" s="21" t="str">
        <f>N138</f>
        <v>TuS Geretsried 3</v>
      </c>
      <c r="E138" s="21" t="str">
        <f t="shared" si="42"/>
        <v>TuS Geretsried</v>
      </c>
      <c r="F138" s="35">
        <v>11</v>
      </c>
      <c r="G138" s="35">
        <v>0</v>
      </c>
      <c r="H138" s="35" t="s">
        <v>237</v>
      </c>
      <c r="J138" s="33">
        <v>43022</v>
      </c>
      <c r="L138" s="32">
        <v>0.58333333333333337</v>
      </c>
      <c r="M138" s="35" t="s">
        <v>184</v>
      </c>
      <c r="N138" s="35" t="s">
        <v>42</v>
      </c>
      <c r="O138" s="35" t="s">
        <v>198</v>
      </c>
      <c r="P138" s="35" t="s">
        <v>46</v>
      </c>
      <c r="Q138" s="35">
        <v>2</v>
      </c>
      <c r="R138" s="35">
        <v>7</v>
      </c>
      <c r="S138" s="35">
        <v>0</v>
      </c>
      <c r="T138" s="35">
        <v>1</v>
      </c>
    </row>
    <row r="139" spans="1:20" x14ac:dyDescent="0.35">
      <c r="A139" s="23">
        <f>IF(E139=$A$1,MAX($A$2:$A138)+1,0)</f>
        <v>0</v>
      </c>
      <c r="B139" s="21" t="s">
        <v>239</v>
      </c>
      <c r="C139" s="21" t="s">
        <v>242</v>
      </c>
      <c r="E139" s="21" t="str">
        <f t="shared" si="42"/>
        <v/>
      </c>
      <c r="F139" s="35">
        <v>12</v>
      </c>
      <c r="G139" s="35">
        <v>0</v>
      </c>
      <c r="H139" s="35" t="s">
        <v>237</v>
      </c>
      <c r="J139" s="33">
        <v>43022</v>
      </c>
      <c r="L139" s="32">
        <v>0.66666666666666663</v>
      </c>
      <c r="M139" s="35" t="s">
        <v>198</v>
      </c>
      <c r="N139" s="35" t="s">
        <v>46</v>
      </c>
      <c r="O139" s="35" t="s">
        <v>204</v>
      </c>
      <c r="P139" s="35" t="s">
        <v>45</v>
      </c>
      <c r="Q139" s="35">
        <v>7</v>
      </c>
      <c r="R139" s="35">
        <v>6</v>
      </c>
      <c r="S139" s="35">
        <v>0</v>
      </c>
      <c r="T139" s="35">
        <v>1</v>
      </c>
    </row>
    <row r="140" spans="1:20" x14ac:dyDescent="0.35">
      <c r="A140" s="23">
        <f>IF(E140=$A$1,MAX($A$2:$A139)+1,0)</f>
        <v>0</v>
      </c>
      <c r="B140" s="21" t="s">
        <v>239</v>
      </c>
      <c r="C140" s="21" t="s">
        <v>242</v>
      </c>
      <c r="E140" s="21" t="str">
        <f t="shared" si="42"/>
        <v/>
      </c>
      <c r="F140" s="35">
        <v>13</v>
      </c>
      <c r="G140" s="35">
        <v>0</v>
      </c>
      <c r="H140" s="35" t="s">
        <v>237</v>
      </c>
      <c r="J140" s="33">
        <v>43022</v>
      </c>
      <c r="L140" s="32">
        <v>0.75</v>
      </c>
      <c r="M140" s="35" t="s">
        <v>184</v>
      </c>
      <c r="N140" s="35" t="s">
        <v>42</v>
      </c>
      <c r="O140" s="35" t="s">
        <v>204</v>
      </c>
      <c r="P140" s="35" t="s">
        <v>45</v>
      </c>
      <c r="Q140" s="35">
        <v>2</v>
      </c>
      <c r="R140" s="35">
        <v>6</v>
      </c>
      <c r="S140" s="35">
        <v>0</v>
      </c>
      <c r="T140" s="35">
        <v>1</v>
      </c>
    </row>
    <row r="141" spans="1:20" x14ac:dyDescent="0.35">
      <c r="A141" s="23">
        <f>IF(E141=$A$1,MAX($A$2:$A140)+1,0)</f>
        <v>0</v>
      </c>
      <c r="B141" s="21" t="s">
        <v>239</v>
      </c>
      <c r="C141" s="21" t="s">
        <v>242</v>
      </c>
      <c r="D141" s="21" t="str">
        <f t="shared" ref="D141" si="44">N141</f>
        <v>Team München 1</v>
      </c>
      <c r="E141" s="21" t="str">
        <f t="shared" si="42"/>
        <v>Team München</v>
      </c>
      <c r="F141" s="35">
        <v>14</v>
      </c>
      <c r="G141" s="35">
        <v>0</v>
      </c>
      <c r="H141" s="35" t="s">
        <v>237</v>
      </c>
      <c r="J141" s="33">
        <v>43022</v>
      </c>
      <c r="L141" s="32">
        <v>0.58333333333333337</v>
      </c>
      <c r="M141" s="35" t="s">
        <v>214</v>
      </c>
      <c r="N141" s="35" t="s">
        <v>43</v>
      </c>
      <c r="O141" s="35" t="s">
        <v>218</v>
      </c>
      <c r="P141" s="35" t="s">
        <v>44</v>
      </c>
      <c r="Q141" s="35">
        <v>3</v>
      </c>
      <c r="R141" s="35">
        <v>4</v>
      </c>
      <c r="S141" s="35">
        <v>0</v>
      </c>
      <c r="T141" s="35">
        <v>1</v>
      </c>
    </row>
    <row r="142" spans="1:20" x14ac:dyDescent="0.35">
      <c r="A142" s="23">
        <f>IF(E142=$A$1,MAX($A$2:$A141)+1,0)</f>
        <v>0</v>
      </c>
      <c r="B142" s="21" t="s">
        <v>239</v>
      </c>
      <c r="C142" s="21" t="s">
        <v>243</v>
      </c>
      <c r="D142" s="21" t="str">
        <f>N142</f>
        <v>Team München 1</v>
      </c>
      <c r="E142" s="21" t="str">
        <f t="shared" si="42"/>
        <v>Team München</v>
      </c>
      <c r="F142" s="35">
        <v>15</v>
      </c>
      <c r="G142" s="35">
        <v>0</v>
      </c>
      <c r="H142" s="35" t="s">
        <v>237</v>
      </c>
      <c r="J142" s="33">
        <v>43036</v>
      </c>
      <c r="L142" s="32">
        <v>0.58333333333333337</v>
      </c>
      <c r="M142" s="35" t="s">
        <v>214</v>
      </c>
      <c r="N142" s="35" t="s">
        <v>43</v>
      </c>
      <c r="O142" s="35" t="s">
        <v>191</v>
      </c>
      <c r="P142" s="35" t="s">
        <v>41</v>
      </c>
      <c r="Q142" s="35">
        <v>3</v>
      </c>
      <c r="R142" s="35">
        <v>1</v>
      </c>
      <c r="S142" s="35">
        <v>0</v>
      </c>
      <c r="T142" s="35">
        <v>1</v>
      </c>
    </row>
    <row r="143" spans="1:20" x14ac:dyDescent="0.35">
      <c r="A143" s="23">
        <f>IF(E143=$A$1,MAX($A$2:$A142)+1,0)</f>
        <v>0</v>
      </c>
      <c r="B143" s="21" t="s">
        <v>239</v>
      </c>
      <c r="C143" s="21" t="s">
        <v>243</v>
      </c>
      <c r="E143" s="21" t="str">
        <f t="shared" si="42"/>
        <v/>
      </c>
      <c r="F143" s="35">
        <v>16</v>
      </c>
      <c r="G143" s="35">
        <v>0</v>
      </c>
      <c r="H143" s="35" t="s">
        <v>237</v>
      </c>
      <c r="J143" s="33">
        <v>43036</v>
      </c>
      <c r="L143" s="32">
        <v>0.66666666666666663</v>
      </c>
      <c r="M143" s="35" t="s">
        <v>191</v>
      </c>
      <c r="N143" s="35" t="s">
        <v>41</v>
      </c>
      <c r="O143" s="35" t="s">
        <v>198</v>
      </c>
      <c r="P143" s="35" t="s">
        <v>46</v>
      </c>
      <c r="Q143" s="35">
        <v>1</v>
      </c>
      <c r="R143" s="35">
        <v>7</v>
      </c>
      <c r="S143" s="35">
        <v>0</v>
      </c>
      <c r="T143" s="35">
        <v>1</v>
      </c>
    </row>
    <row r="144" spans="1:20" x14ac:dyDescent="0.35">
      <c r="A144" s="23">
        <f>IF(E144=$A$1,MAX($A$2:$A143)+1,0)</f>
        <v>0</v>
      </c>
      <c r="B144" s="21" t="s">
        <v>239</v>
      </c>
      <c r="C144" s="21" t="s">
        <v>243</v>
      </c>
      <c r="E144" s="21" t="str">
        <f t="shared" si="42"/>
        <v/>
      </c>
      <c r="F144" s="35">
        <v>17</v>
      </c>
      <c r="G144" s="35">
        <v>0</v>
      </c>
      <c r="H144" s="35" t="s">
        <v>237</v>
      </c>
      <c r="J144" s="33">
        <v>43036</v>
      </c>
      <c r="L144" s="32">
        <v>0.75</v>
      </c>
      <c r="M144" s="35" t="s">
        <v>214</v>
      </c>
      <c r="N144" s="35" t="s">
        <v>43</v>
      </c>
      <c r="O144" s="35" t="s">
        <v>198</v>
      </c>
      <c r="P144" s="35" t="s">
        <v>46</v>
      </c>
      <c r="Q144" s="35">
        <v>3</v>
      </c>
      <c r="R144" s="35">
        <v>7</v>
      </c>
      <c r="S144" s="35">
        <v>0</v>
      </c>
      <c r="T144" s="35">
        <v>1</v>
      </c>
    </row>
    <row r="145" spans="1:20" x14ac:dyDescent="0.35">
      <c r="A145" s="23">
        <f>IF(E145=$A$1,MAX($A$2:$A144)+1,0)</f>
        <v>0</v>
      </c>
      <c r="B145" s="21" t="s">
        <v>239</v>
      </c>
      <c r="C145" s="21" t="s">
        <v>243</v>
      </c>
      <c r="D145" s="21" t="str">
        <f>N145</f>
        <v>ESV München 3</v>
      </c>
      <c r="E145" s="21" t="str">
        <f t="shared" si="42"/>
        <v>ESV München</v>
      </c>
      <c r="F145" s="35">
        <v>18</v>
      </c>
      <c r="G145" s="35">
        <v>0</v>
      </c>
      <c r="H145" s="35" t="s">
        <v>237</v>
      </c>
      <c r="J145" s="33">
        <v>43036</v>
      </c>
      <c r="L145" s="32">
        <v>0.58333333333333337</v>
      </c>
      <c r="M145" s="35" t="s">
        <v>218</v>
      </c>
      <c r="N145" s="35" t="s">
        <v>44</v>
      </c>
      <c r="O145" s="35" t="s">
        <v>184</v>
      </c>
      <c r="P145" s="35" t="s">
        <v>42</v>
      </c>
      <c r="Q145" s="35">
        <v>4</v>
      </c>
      <c r="R145" s="35">
        <v>2</v>
      </c>
      <c r="S145" s="35">
        <v>0</v>
      </c>
      <c r="T145" s="35">
        <v>1</v>
      </c>
    </row>
    <row r="146" spans="1:20" x14ac:dyDescent="0.35">
      <c r="A146" s="23">
        <f>IF(E146=$A$1,MAX($A$2:$A145)+1,0)</f>
        <v>0</v>
      </c>
      <c r="B146" s="21" t="s">
        <v>239</v>
      </c>
      <c r="C146" s="21" t="s">
        <v>243</v>
      </c>
      <c r="E146" s="21" t="str">
        <f t="shared" si="42"/>
        <v/>
      </c>
      <c r="F146" s="35">
        <v>19</v>
      </c>
      <c r="G146" s="35">
        <v>0</v>
      </c>
      <c r="H146" s="35" t="s">
        <v>237</v>
      </c>
      <c r="J146" s="33">
        <v>43036</v>
      </c>
      <c r="L146" s="32">
        <v>0.66666666666666663</v>
      </c>
      <c r="M146" s="35" t="s">
        <v>184</v>
      </c>
      <c r="N146" s="35" t="s">
        <v>42</v>
      </c>
      <c r="O146" s="35" t="s">
        <v>189</v>
      </c>
      <c r="P146" s="35" t="s">
        <v>47</v>
      </c>
      <c r="Q146" s="35">
        <v>2</v>
      </c>
      <c r="R146" s="35">
        <v>8</v>
      </c>
      <c r="S146" s="35">
        <v>0</v>
      </c>
      <c r="T146" s="35">
        <v>1</v>
      </c>
    </row>
    <row r="147" spans="1:20" x14ac:dyDescent="0.35">
      <c r="A147" s="23">
        <f>IF(E147=$A$1,MAX($A$2:$A146)+1,0)</f>
        <v>0</v>
      </c>
      <c r="B147" s="21" t="s">
        <v>239</v>
      </c>
      <c r="C147" s="21" t="s">
        <v>243</v>
      </c>
      <c r="E147" s="21" t="str">
        <f t="shared" si="42"/>
        <v/>
      </c>
      <c r="F147" s="35">
        <v>20</v>
      </c>
      <c r="G147" s="35">
        <v>0</v>
      </c>
      <c r="H147" s="35" t="s">
        <v>237</v>
      </c>
      <c r="J147" s="33">
        <v>43036</v>
      </c>
      <c r="L147" s="32">
        <v>0.75</v>
      </c>
      <c r="M147" s="35" t="s">
        <v>218</v>
      </c>
      <c r="N147" s="35" t="s">
        <v>44</v>
      </c>
      <c r="O147" s="35" t="s">
        <v>189</v>
      </c>
      <c r="P147" s="35" t="s">
        <v>47</v>
      </c>
      <c r="Q147" s="35">
        <v>4</v>
      </c>
      <c r="R147" s="35">
        <v>8</v>
      </c>
      <c r="S147" s="35">
        <v>0</v>
      </c>
      <c r="T147" s="35">
        <v>1</v>
      </c>
    </row>
    <row r="148" spans="1:20" x14ac:dyDescent="0.35">
      <c r="A148" s="23">
        <f>IF(E148=$A$1,MAX($A$2:$A147)+1,0)</f>
        <v>0</v>
      </c>
      <c r="B148" s="21" t="s">
        <v>239</v>
      </c>
      <c r="C148" s="21" t="s">
        <v>243</v>
      </c>
      <c r="D148" s="21" t="str">
        <f t="shared" ref="D148" si="45">N148</f>
        <v>SG Unterpfaffenhofen-Germering 1</v>
      </c>
      <c r="E148" s="21" t="str">
        <f t="shared" si="42"/>
        <v>SG Unterpfaffenhofen-Germering</v>
      </c>
      <c r="F148" s="35">
        <v>21</v>
      </c>
      <c r="G148" s="35">
        <v>0</v>
      </c>
      <c r="H148" s="35" t="s">
        <v>237</v>
      </c>
      <c r="J148" s="33">
        <v>43036</v>
      </c>
      <c r="L148" s="32">
        <v>0.58333333333333337</v>
      </c>
      <c r="M148" s="35" t="s">
        <v>205</v>
      </c>
      <c r="N148" s="35" t="s">
        <v>222</v>
      </c>
      <c r="O148" s="35" t="s">
        <v>204</v>
      </c>
      <c r="P148" s="35" t="s">
        <v>45</v>
      </c>
      <c r="Q148" s="35">
        <v>5</v>
      </c>
      <c r="R148" s="35">
        <v>6</v>
      </c>
      <c r="S148" s="35">
        <v>0</v>
      </c>
      <c r="T148" s="35">
        <v>1</v>
      </c>
    </row>
    <row r="149" spans="1:20" x14ac:dyDescent="0.35">
      <c r="A149" s="23">
        <f>IF(E149=$A$1,MAX($A$2:$A148)+1,0)</f>
        <v>0</v>
      </c>
      <c r="B149" s="21" t="s">
        <v>239</v>
      </c>
      <c r="C149" s="21" t="s">
        <v>244</v>
      </c>
      <c r="D149" s="21" t="str">
        <f>N149</f>
        <v>SG Unterpfaffenhofen-Germering 1</v>
      </c>
      <c r="E149" s="21" t="str">
        <f t="shared" si="42"/>
        <v>SG Unterpfaffenhofen-Germering</v>
      </c>
      <c r="F149" s="35">
        <v>22</v>
      </c>
      <c r="G149" s="35">
        <v>0</v>
      </c>
      <c r="H149" s="35" t="s">
        <v>237</v>
      </c>
      <c r="J149" s="33">
        <v>43050</v>
      </c>
      <c r="L149" s="32">
        <v>0.58333333333333337</v>
      </c>
      <c r="M149" s="35" t="s">
        <v>205</v>
      </c>
      <c r="N149" s="35" t="s">
        <v>222</v>
      </c>
      <c r="O149" s="35" t="s">
        <v>214</v>
      </c>
      <c r="P149" s="35" t="s">
        <v>43</v>
      </c>
      <c r="Q149" s="35">
        <v>5</v>
      </c>
      <c r="R149" s="35">
        <v>3</v>
      </c>
      <c r="S149" s="35">
        <v>0</v>
      </c>
      <c r="T149" s="35">
        <v>1</v>
      </c>
    </row>
    <row r="150" spans="1:20" x14ac:dyDescent="0.35">
      <c r="A150" s="23">
        <f>IF(E150=$A$1,MAX($A$2:$A149)+1,0)</f>
        <v>0</v>
      </c>
      <c r="B150" s="21" t="s">
        <v>239</v>
      </c>
      <c r="C150" s="21" t="s">
        <v>244</v>
      </c>
      <c r="E150" s="21" t="str">
        <f t="shared" si="42"/>
        <v/>
      </c>
      <c r="F150" s="35">
        <v>23</v>
      </c>
      <c r="G150" s="35">
        <v>0</v>
      </c>
      <c r="H150" s="35" t="s">
        <v>237</v>
      </c>
      <c r="J150" s="33">
        <v>43050</v>
      </c>
      <c r="L150" s="32">
        <v>0.66666666666666663</v>
      </c>
      <c r="M150" s="35" t="s">
        <v>214</v>
      </c>
      <c r="N150" s="35" t="s">
        <v>43</v>
      </c>
      <c r="O150" s="35" t="s">
        <v>184</v>
      </c>
      <c r="P150" s="35" t="s">
        <v>42</v>
      </c>
      <c r="Q150" s="35">
        <v>3</v>
      </c>
      <c r="R150" s="35">
        <v>2</v>
      </c>
      <c r="S150" s="35">
        <v>0</v>
      </c>
      <c r="T150" s="35">
        <v>1</v>
      </c>
    </row>
    <row r="151" spans="1:20" x14ac:dyDescent="0.35">
      <c r="A151" s="23">
        <f>IF(E151=$A$1,MAX($A$2:$A150)+1,0)</f>
        <v>0</v>
      </c>
      <c r="B151" s="21" t="s">
        <v>239</v>
      </c>
      <c r="C151" s="21" t="s">
        <v>244</v>
      </c>
      <c r="E151" s="21" t="str">
        <f t="shared" si="42"/>
        <v/>
      </c>
      <c r="F151" s="35">
        <v>24</v>
      </c>
      <c r="G151" s="35">
        <v>0</v>
      </c>
      <c r="H151" s="35" t="s">
        <v>237</v>
      </c>
      <c r="J151" s="33">
        <v>43050</v>
      </c>
      <c r="L151" s="32">
        <v>0.75</v>
      </c>
      <c r="M151" s="35" t="s">
        <v>205</v>
      </c>
      <c r="N151" s="35" t="s">
        <v>222</v>
      </c>
      <c r="O151" s="35" t="s">
        <v>184</v>
      </c>
      <c r="P151" s="35" t="s">
        <v>42</v>
      </c>
      <c r="Q151" s="35">
        <v>5</v>
      </c>
      <c r="R151" s="35">
        <v>2</v>
      </c>
      <c r="S151" s="35">
        <v>0</v>
      </c>
      <c r="T151" s="35">
        <v>1</v>
      </c>
    </row>
    <row r="152" spans="1:20" x14ac:dyDescent="0.35">
      <c r="A152" s="23">
        <f>IF(E152=$A$1,MAX($A$2:$A151)+1,0)</f>
        <v>0</v>
      </c>
      <c r="B152" s="21" t="s">
        <v>239</v>
      </c>
      <c r="C152" s="21" t="s">
        <v>244</v>
      </c>
      <c r="D152" s="21" t="str">
        <f>N152</f>
        <v>TV Traunstein 1</v>
      </c>
      <c r="E152" s="21" t="str">
        <f t="shared" si="42"/>
        <v>TV Traunstein</v>
      </c>
      <c r="F152" s="35">
        <v>25</v>
      </c>
      <c r="G152" s="35">
        <v>0</v>
      </c>
      <c r="H152" s="35" t="s">
        <v>237</v>
      </c>
      <c r="J152" s="33">
        <v>43050</v>
      </c>
      <c r="L152" s="32">
        <v>0.58333333333333337</v>
      </c>
      <c r="M152" s="35" t="s">
        <v>204</v>
      </c>
      <c r="N152" s="35" t="s">
        <v>45</v>
      </c>
      <c r="O152" s="35" t="s">
        <v>218</v>
      </c>
      <c r="P152" s="35" t="s">
        <v>44</v>
      </c>
      <c r="Q152" s="35">
        <v>6</v>
      </c>
      <c r="R152" s="35">
        <v>4</v>
      </c>
      <c r="S152" s="35">
        <v>0</v>
      </c>
      <c r="T152" s="35">
        <v>1</v>
      </c>
    </row>
    <row r="153" spans="1:20" x14ac:dyDescent="0.35">
      <c r="A153" s="23">
        <f>IF(E153=$A$1,MAX($A$2:$A152)+1,0)</f>
        <v>0</v>
      </c>
      <c r="B153" s="21" t="s">
        <v>239</v>
      </c>
      <c r="C153" s="21" t="s">
        <v>244</v>
      </c>
      <c r="E153" s="21" t="str">
        <f t="shared" si="42"/>
        <v/>
      </c>
      <c r="F153" s="35">
        <v>26</v>
      </c>
      <c r="G153" s="35">
        <v>0</v>
      </c>
      <c r="H153" s="35" t="s">
        <v>237</v>
      </c>
      <c r="J153" s="33">
        <v>43050</v>
      </c>
      <c r="L153" s="32">
        <v>0.66666666666666663</v>
      </c>
      <c r="M153" s="35" t="s">
        <v>218</v>
      </c>
      <c r="N153" s="35" t="s">
        <v>44</v>
      </c>
      <c r="O153" s="35" t="s">
        <v>191</v>
      </c>
      <c r="P153" s="35" t="s">
        <v>41</v>
      </c>
      <c r="Q153" s="35">
        <v>4</v>
      </c>
      <c r="R153" s="35">
        <v>1</v>
      </c>
      <c r="S153" s="35">
        <v>0</v>
      </c>
      <c r="T153" s="35">
        <v>1</v>
      </c>
    </row>
    <row r="154" spans="1:20" x14ac:dyDescent="0.35">
      <c r="A154" s="23">
        <f>IF(E154=$A$1,MAX($A$2:$A153)+1,0)</f>
        <v>0</v>
      </c>
      <c r="B154" s="21" t="s">
        <v>239</v>
      </c>
      <c r="C154" s="21" t="s">
        <v>244</v>
      </c>
      <c r="E154" s="21" t="str">
        <f t="shared" si="42"/>
        <v/>
      </c>
      <c r="F154" s="35">
        <v>27</v>
      </c>
      <c r="G154" s="35">
        <v>0</v>
      </c>
      <c r="H154" s="35" t="s">
        <v>237</v>
      </c>
      <c r="J154" s="33">
        <v>43050</v>
      </c>
      <c r="L154" s="32">
        <v>0.75</v>
      </c>
      <c r="M154" s="35" t="s">
        <v>204</v>
      </c>
      <c r="N154" s="35" t="s">
        <v>45</v>
      </c>
      <c r="O154" s="35" t="s">
        <v>191</v>
      </c>
      <c r="P154" s="35" t="s">
        <v>41</v>
      </c>
      <c r="Q154" s="35">
        <v>6</v>
      </c>
      <c r="R154" s="35">
        <v>1</v>
      </c>
      <c r="S154" s="35">
        <v>0</v>
      </c>
      <c r="T154" s="35">
        <v>1</v>
      </c>
    </row>
    <row r="155" spans="1:20" x14ac:dyDescent="0.35">
      <c r="A155" s="23">
        <f>IF(E155=$A$1,MAX($A$2:$A154)+1,0)</f>
        <v>0</v>
      </c>
      <c r="B155" s="21" t="s">
        <v>239</v>
      </c>
      <c r="C155" s="21" t="s">
        <v>244</v>
      </c>
      <c r="D155" s="21" t="str">
        <f t="shared" ref="D155" si="46">N155</f>
        <v>TSV Neubiberg-Ottobrunn 4</v>
      </c>
      <c r="E155" s="21" t="str">
        <f t="shared" si="42"/>
        <v>TSV Neubiberg-Ottobrunn</v>
      </c>
      <c r="F155" s="35">
        <v>28</v>
      </c>
      <c r="G155" s="35">
        <v>0</v>
      </c>
      <c r="H155" s="35" t="s">
        <v>237</v>
      </c>
      <c r="J155" s="33">
        <v>43050</v>
      </c>
      <c r="L155" s="32">
        <v>0.58333333333333337</v>
      </c>
      <c r="M155" s="35" t="s">
        <v>198</v>
      </c>
      <c r="N155" s="35" t="s">
        <v>46</v>
      </c>
      <c r="O155" s="35" t="s">
        <v>189</v>
      </c>
      <c r="P155" s="35" t="s">
        <v>47</v>
      </c>
      <c r="Q155" s="35">
        <v>7</v>
      </c>
      <c r="R155" s="35">
        <v>8</v>
      </c>
      <c r="S155" s="35">
        <v>0</v>
      </c>
      <c r="T155" s="35">
        <v>1</v>
      </c>
    </row>
    <row r="156" spans="1:20" x14ac:dyDescent="0.35">
      <c r="A156" s="23">
        <f>IF(E156=$A$1,MAX($A$2:$A155)+1,0)</f>
        <v>0</v>
      </c>
      <c r="B156" s="21" t="s">
        <v>239</v>
      </c>
      <c r="C156" s="21" t="s">
        <v>245</v>
      </c>
      <c r="D156" s="21" t="str">
        <f>N156</f>
        <v>Team München 1</v>
      </c>
      <c r="E156" s="21" t="str">
        <f t="shared" si="42"/>
        <v>Team München</v>
      </c>
      <c r="F156" s="35">
        <v>29</v>
      </c>
      <c r="G156" s="35">
        <v>1</v>
      </c>
      <c r="H156" s="35" t="s">
        <v>237</v>
      </c>
      <c r="J156" s="33">
        <v>43120</v>
      </c>
      <c r="L156" s="32">
        <v>0.58333333333333337</v>
      </c>
      <c r="M156" s="35" t="s">
        <v>214</v>
      </c>
      <c r="N156" s="35" t="s">
        <v>43</v>
      </c>
      <c r="O156" s="35" t="s">
        <v>205</v>
      </c>
      <c r="P156" s="35" t="s">
        <v>222</v>
      </c>
      <c r="Q156" s="35">
        <v>3</v>
      </c>
      <c r="R156" s="35">
        <v>5</v>
      </c>
      <c r="S156" s="35">
        <v>0</v>
      </c>
      <c r="T156" s="35">
        <v>1</v>
      </c>
    </row>
    <row r="157" spans="1:20" x14ac:dyDescent="0.35">
      <c r="A157" s="23">
        <f>IF(E157=$A$1,MAX($A$2:$A156)+1,0)</f>
        <v>0</v>
      </c>
      <c r="B157" s="21" t="s">
        <v>239</v>
      </c>
      <c r="C157" s="21" t="s">
        <v>245</v>
      </c>
      <c r="E157" s="21" t="str">
        <f t="shared" si="42"/>
        <v/>
      </c>
      <c r="F157" s="35">
        <v>30</v>
      </c>
      <c r="G157" s="35">
        <v>1</v>
      </c>
      <c r="H157" s="35" t="s">
        <v>237</v>
      </c>
      <c r="J157" s="33">
        <v>43120</v>
      </c>
      <c r="L157" s="32">
        <v>0.66666666666666663</v>
      </c>
      <c r="M157" s="35" t="s">
        <v>205</v>
      </c>
      <c r="N157" s="35" t="s">
        <v>222</v>
      </c>
      <c r="O157" s="35" t="s">
        <v>189</v>
      </c>
      <c r="P157" s="35" t="s">
        <v>47</v>
      </c>
      <c r="Q157" s="35">
        <v>5</v>
      </c>
      <c r="R157" s="35">
        <v>8</v>
      </c>
      <c r="S157" s="35">
        <v>0</v>
      </c>
      <c r="T157" s="35">
        <v>1</v>
      </c>
    </row>
    <row r="158" spans="1:20" x14ac:dyDescent="0.35">
      <c r="A158" s="23">
        <f>IF(E158=$A$1,MAX($A$2:$A157)+1,0)</f>
        <v>0</v>
      </c>
      <c r="B158" s="21" t="s">
        <v>239</v>
      </c>
      <c r="C158" s="21" t="s">
        <v>245</v>
      </c>
      <c r="E158" s="21" t="str">
        <f t="shared" si="42"/>
        <v/>
      </c>
      <c r="F158" s="35">
        <v>31</v>
      </c>
      <c r="G158" s="35">
        <v>1</v>
      </c>
      <c r="H158" s="35" t="s">
        <v>237</v>
      </c>
      <c r="J158" s="33">
        <v>43120</v>
      </c>
      <c r="L158" s="32">
        <v>0.75</v>
      </c>
      <c r="M158" s="35" t="s">
        <v>214</v>
      </c>
      <c r="N158" s="35" t="s">
        <v>43</v>
      </c>
      <c r="O158" s="35" t="s">
        <v>189</v>
      </c>
      <c r="P158" s="35" t="s">
        <v>47</v>
      </c>
      <c r="Q158" s="35">
        <v>3</v>
      </c>
      <c r="R158" s="35">
        <v>8</v>
      </c>
      <c r="S158" s="35">
        <v>0</v>
      </c>
      <c r="T158" s="35">
        <v>1</v>
      </c>
    </row>
    <row r="159" spans="1:20" x14ac:dyDescent="0.35">
      <c r="A159" s="23">
        <f>IF(E159=$A$1,MAX($A$2:$A158)+1,0)</f>
        <v>0</v>
      </c>
      <c r="B159" s="21" t="s">
        <v>239</v>
      </c>
      <c r="C159" s="21" t="s">
        <v>245</v>
      </c>
      <c r="D159" s="21" t="str">
        <f>N159</f>
        <v>ESV München 3</v>
      </c>
      <c r="E159" s="21" t="str">
        <f t="shared" si="42"/>
        <v>ESV München</v>
      </c>
      <c r="F159" s="35">
        <v>32</v>
      </c>
      <c r="G159" s="35">
        <v>1</v>
      </c>
      <c r="H159" s="35" t="s">
        <v>237</v>
      </c>
      <c r="J159" s="33">
        <v>43120</v>
      </c>
      <c r="L159" s="32">
        <v>0.58333333333333337</v>
      </c>
      <c r="M159" s="35" t="s">
        <v>218</v>
      </c>
      <c r="N159" s="35" t="s">
        <v>44</v>
      </c>
      <c r="O159" s="35" t="s">
        <v>204</v>
      </c>
      <c r="P159" s="35" t="s">
        <v>45</v>
      </c>
      <c r="Q159" s="35">
        <v>4</v>
      </c>
      <c r="R159" s="35">
        <v>6</v>
      </c>
      <c r="S159" s="35">
        <v>0</v>
      </c>
      <c r="T159" s="35">
        <v>1</v>
      </c>
    </row>
    <row r="160" spans="1:20" x14ac:dyDescent="0.35">
      <c r="A160" s="23">
        <f>IF(E160=$A$1,MAX($A$2:$A159)+1,0)</f>
        <v>0</v>
      </c>
      <c r="B160" s="21" t="s">
        <v>239</v>
      </c>
      <c r="C160" s="21" t="s">
        <v>245</v>
      </c>
      <c r="E160" s="21" t="str">
        <f t="shared" si="42"/>
        <v/>
      </c>
      <c r="F160" s="35">
        <v>33</v>
      </c>
      <c r="G160" s="35">
        <v>1</v>
      </c>
      <c r="H160" s="35" t="s">
        <v>237</v>
      </c>
      <c r="J160" s="33">
        <v>43120</v>
      </c>
      <c r="L160" s="32">
        <v>0.66666666666666663</v>
      </c>
      <c r="M160" s="35" t="s">
        <v>204</v>
      </c>
      <c r="N160" s="35" t="s">
        <v>45</v>
      </c>
      <c r="O160" s="35" t="s">
        <v>198</v>
      </c>
      <c r="P160" s="35" t="s">
        <v>46</v>
      </c>
      <c r="Q160" s="35">
        <v>6</v>
      </c>
      <c r="R160" s="35">
        <v>7</v>
      </c>
      <c r="S160" s="35">
        <v>0</v>
      </c>
      <c r="T160" s="35">
        <v>1</v>
      </c>
    </row>
    <row r="161" spans="1:20" x14ac:dyDescent="0.35">
      <c r="A161" s="23">
        <f>IF(E161=$A$1,MAX($A$2:$A160)+1,0)</f>
        <v>0</v>
      </c>
      <c r="B161" s="21" t="s">
        <v>239</v>
      </c>
      <c r="C161" s="21" t="s">
        <v>245</v>
      </c>
      <c r="E161" s="21" t="str">
        <f t="shared" si="42"/>
        <v/>
      </c>
      <c r="F161" s="35">
        <v>34</v>
      </c>
      <c r="G161" s="35">
        <v>1</v>
      </c>
      <c r="H161" s="35" t="s">
        <v>237</v>
      </c>
      <c r="J161" s="33">
        <v>43120</v>
      </c>
      <c r="L161" s="32">
        <v>0.75</v>
      </c>
      <c r="M161" s="35" t="s">
        <v>218</v>
      </c>
      <c r="N161" s="35" t="s">
        <v>44</v>
      </c>
      <c r="O161" s="35" t="s">
        <v>198</v>
      </c>
      <c r="P161" s="35" t="s">
        <v>46</v>
      </c>
      <c r="Q161" s="35">
        <v>4</v>
      </c>
      <c r="R161" s="35">
        <v>7</v>
      </c>
      <c r="S161" s="35">
        <v>0</v>
      </c>
      <c r="T161" s="35">
        <v>1</v>
      </c>
    </row>
    <row r="162" spans="1:20" x14ac:dyDescent="0.35">
      <c r="A162" s="23">
        <f>IF(E162=$A$1,MAX($A$2:$A161)+1,0)</f>
        <v>0</v>
      </c>
      <c r="B162" s="21" t="s">
        <v>239</v>
      </c>
      <c r="C162" s="21" t="s">
        <v>245</v>
      </c>
      <c r="D162" s="21" t="str">
        <f t="shared" ref="D162" si="47">N162</f>
        <v>TuS Geretsried 3</v>
      </c>
      <c r="E162" s="21" t="str">
        <f t="shared" si="42"/>
        <v>TuS Geretsried</v>
      </c>
      <c r="F162" s="35">
        <v>35</v>
      </c>
      <c r="G162" s="35">
        <v>1</v>
      </c>
      <c r="H162" s="35" t="s">
        <v>237</v>
      </c>
      <c r="J162" s="33">
        <v>43120</v>
      </c>
      <c r="L162" s="32">
        <v>0.58333333333333337</v>
      </c>
      <c r="M162" s="35" t="s">
        <v>184</v>
      </c>
      <c r="N162" s="35" t="s">
        <v>42</v>
      </c>
      <c r="O162" s="35" t="s">
        <v>191</v>
      </c>
      <c r="P162" s="35" t="s">
        <v>41</v>
      </c>
      <c r="Q162" s="35">
        <v>2</v>
      </c>
      <c r="R162" s="35">
        <v>1</v>
      </c>
      <c r="S162" s="35">
        <v>0</v>
      </c>
      <c r="T162" s="35">
        <v>1</v>
      </c>
    </row>
    <row r="163" spans="1:20" x14ac:dyDescent="0.35">
      <c r="A163" s="23">
        <f>IF(E163=$A$1,MAX($A$2:$A162)+1,0)</f>
        <v>0</v>
      </c>
      <c r="B163" s="21" t="s">
        <v>239</v>
      </c>
      <c r="C163" s="21" t="s">
        <v>246</v>
      </c>
      <c r="D163" s="21" t="str">
        <f>N163</f>
        <v>TSV Neubiberg-Ottobrunn 4</v>
      </c>
      <c r="E163" s="21" t="str">
        <f t="shared" si="42"/>
        <v>TSV Neubiberg-Ottobrunn</v>
      </c>
      <c r="F163" s="35">
        <v>36</v>
      </c>
      <c r="G163" s="35">
        <v>1</v>
      </c>
      <c r="H163" s="35" t="s">
        <v>237</v>
      </c>
      <c r="J163" s="33">
        <v>43142</v>
      </c>
      <c r="L163" s="32">
        <v>0.58333333333333337</v>
      </c>
      <c r="M163" s="35" t="s">
        <v>198</v>
      </c>
      <c r="N163" s="35" t="s">
        <v>46</v>
      </c>
      <c r="O163" s="35" t="s">
        <v>184</v>
      </c>
      <c r="P163" s="35" t="s">
        <v>42</v>
      </c>
      <c r="Q163" s="35">
        <v>7</v>
      </c>
      <c r="R163" s="35">
        <v>2</v>
      </c>
      <c r="S163" s="35">
        <v>0</v>
      </c>
      <c r="T163" s="35">
        <v>1</v>
      </c>
    </row>
    <row r="164" spans="1:20" x14ac:dyDescent="0.35">
      <c r="A164" s="23">
        <f>IF(E164=$A$1,MAX($A$2:$A163)+1,0)</f>
        <v>0</v>
      </c>
      <c r="B164" s="21" t="s">
        <v>239</v>
      </c>
      <c r="C164" s="21" t="s">
        <v>246</v>
      </c>
      <c r="E164" s="21" t="str">
        <f t="shared" si="42"/>
        <v/>
      </c>
      <c r="F164" s="35">
        <v>37</v>
      </c>
      <c r="G164" s="35">
        <v>1</v>
      </c>
      <c r="H164" s="35" t="s">
        <v>237</v>
      </c>
      <c r="J164" s="33">
        <v>43142</v>
      </c>
      <c r="L164" s="32">
        <v>0.66666666666666663</v>
      </c>
      <c r="M164" s="35" t="s">
        <v>184</v>
      </c>
      <c r="N164" s="35" t="s">
        <v>42</v>
      </c>
      <c r="O164" s="35" t="s">
        <v>214</v>
      </c>
      <c r="P164" s="35" t="s">
        <v>43</v>
      </c>
      <c r="Q164" s="35">
        <v>2</v>
      </c>
      <c r="R164" s="35">
        <v>3</v>
      </c>
      <c r="S164" s="35">
        <v>0</v>
      </c>
      <c r="T164" s="35">
        <v>1</v>
      </c>
    </row>
    <row r="165" spans="1:20" x14ac:dyDescent="0.35">
      <c r="A165" s="23">
        <f>IF(E165=$A$1,MAX($A$2:$A164)+1,0)</f>
        <v>0</v>
      </c>
      <c r="B165" s="21" t="s">
        <v>239</v>
      </c>
      <c r="C165" s="21" t="s">
        <v>246</v>
      </c>
      <c r="E165" s="21" t="str">
        <f t="shared" si="42"/>
        <v/>
      </c>
      <c r="F165" s="35">
        <v>38</v>
      </c>
      <c r="G165" s="35">
        <v>1</v>
      </c>
      <c r="H165" s="35" t="s">
        <v>237</v>
      </c>
      <c r="J165" s="33">
        <v>43142</v>
      </c>
      <c r="L165" s="32">
        <v>0.75</v>
      </c>
      <c r="M165" s="35" t="s">
        <v>198</v>
      </c>
      <c r="N165" s="35" t="s">
        <v>46</v>
      </c>
      <c r="O165" s="35" t="s">
        <v>214</v>
      </c>
      <c r="P165" s="35" t="s">
        <v>43</v>
      </c>
      <c r="Q165" s="35">
        <v>7</v>
      </c>
      <c r="R165" s="35">
        <v>3</v>
      </c>
      <c r="S165" s="35">
        <v>0</v>
      </c>
      <c r="T165" s="35">
        <v>1</v>
      </c>
    </row>
    <row r="166" spans="1:20" x14ac:dyDescent="0.35">
      <c r="A166" s="23">
        <f>IF(E166=$A$1,MAX($A$2:$A165)+1,0)</f>
        <v>0</v>
      </c>
      <c r="B166" s="21" t="s">
        <v>239</v>
      </c>
      <c r="C166" s="21" t="s">
        <v>246</v>
      </c>
      <c r="D166" s="21" t="str">
        <f>N166</f>
        <v>Kirchheimer SC 1</v>
      </c>
      <c r="E166" s="21" t="str">
        <f t="shared" si="42"/>
        <v>Kirchheimer SC</v>
      </c>
      <c r="F166" s="35">
        <v>39</v>
      </c>
      <c r="G166" s="35">
        <v>1</v>
      </c>
      <c r="H166" s="35" t="s">
        <v>237</v>
      </c>
      <c r="J166" s="33">
        <v>43142</v>
      </c>
      <c r="L166" s="32">
        <v>0.58333333333333337</v>
      </c>
      <c r="M166" s="35" t="s">
        <v>189</v>
      </c>
      <c r="N166" s="35" t="s">
        <v>47</v>
      </c>
      <c r="O166" s="35" t="s">
        <v>191</v>
      </c>
      <c r="P166" s="35" t="s">
        <v>41</v>
      </c>
      <c r="Q166" s="35">
        <v>8</v>
      </c>
      <c r="R166" s="35">
        <v>1</v>
      </c>
      <c r="S166" s="35">
        <v>0</v>
      </c>
      <c r="T166" s="35">
        <v>1</v>
      </c>
    </row>
    <row r="167" spans="1:20" x14ac:dyDescent="0.35">
      <c r="A167" s="23">
        <f>IF(E167=$A$1,MAX($A$2:$A166)+1,0)</f>
        <v>0</v>
      </c>
      <c r="B167" s="21" t="s">
        <v>239</v>
      </c>
      <c r="C167" s="21" t="s">
        <v>246</v>
      </c>
      <c r="E167" s="21" t="str">
        <f t="shared" si="42"/>
        <v/>
      </c>
      <c r="F167" s="35">
        <v>40</v>
      </c>
      <c r="G167" s="35">
        <v>1</v>
      </c>
      <c r="H167" s="35" t="s">
        <v>237</v>
      </c>
      <c r="J167" s="33">
        <v>43142</v>
      </c>
      <c r="L167" s="32">
        <v>0.66666666666666663</v>
      </c>
      <c r="M167" s="35" t="s">
        <v>191</v>
      </c>
      <c r="N167" s="35" t="s">
        <v>41</v>
      </c>
      <c r="O167" s="35" t="s">
        <v>218</v>
      </c>
      <c r="P167" s="35" t="s">
        <v>44</v>
      </c>
      <c r="Q167" s="35">
        <v>1</v>
      </c>
      <c r="R167" s="35">
        <v>4</v>
      </c>
      <c r="S167" s="35">
        <v>0</v>
      </c>
      <c r="T167" s="35">
        <v>1</v>
      </c>
    </row>
    <row r="168" spans="1:20" x14ac:dyDescent="0.35">
      <c r="A168" s="23">
        <f>IF(E168=$A$1,MAX($A$2:$A167)+1,0)</f>
        <v>0</v>
      </c>
      <c r="B168" s="21" t="s">
        <v>239</v>
      </c>
      <c r="C168" s="21" t="s">
        <v>246</v>
      </c>
      <c r="E168" s="21" t="str">
        <f t="shared" si="42"/>
        <v/>
      </c>
      <c r="F168" s="35">
        <v>41</v>
      </c>
      <c r="G168" s="35">
        <v>1</v>
      </c>
      <c r="H168" s="35" t="s">
        <v>237</v>
      </c>
      <c r="J168" s="33">
        <v>43142</v>
      </c>
      <c r="L168" s="32">
        <v>0.75</v>
      </c>
      <c r="M168" s="35" t="s">
        <v>189</v>
      </c>
      <c r="N168" s="35" t="s">
        <v>47</v>
      </c>
      <c r="O168" s="35" t="s">
        <v>218</v>
      </c>
      <c r="P168" s="35" t="s">
        <v>44</v>
      </c>
      <c r="Q168" s="35">
        <v>8</v>
      </c>
      <c r="R168" s="35">
        <v>4</v>
      </c>
      <c r="S168" s="35">
        <v>0</v>
      </c>
      <c r="T168" s="35">
        <v>1</v>
      </c>
    </row>
    <row r="169" spans="1:20" x14ac:dyDescent="0.35">
      <c r="A169" s="23">
        <f>IF(E169=$A$1,MAX($A$2:$A168)+1,0)</f>
        <v>0</v>
      </c>
      <c r="B169" s="21" t="s">
        <v>239</v>
      </c>
      <c r="C169" s="21" t="s">
        <v>246</v>
      </c>
      <c r="D169" s="21" t="str">
        <f t="shared" ref="D169" si="48">N169</f>
        <v>TV Traunstein 1</v>
      </c>
      <c r="E169" s="21" t="str">
        <f t="shared" si="42"/>
        <v>TV Traunstein</v>
      </c>
      <c r="F169" s="35">
        <v>42</v>
      </c>
      <c r="G169" s="35">
        <v>1</v>
      </c>
      <c r="H169" s="35" t="s">
        <v>237</v>
      </c>
      <c r="J169" s="33">
        <v>43142</v>
      </c>
      <c r="L169" s="32">
        <v>0.58333333333333337</v>
      </c>
      <c r="M169" s="35" t="s">
        <v>204</v>
      </c>
      <c r="N169" s="35" t="s">
        <v>45</v>
      </c>
      <c r="O169" s="35" t="s">
        <v>205</v>
      </c>
      <c r="P169" s="35" t="s">
        <v>222</v>
      </c>
      <c r="Q169" s="35">
        <v>6</v>
      </c>
      <c r="R169" s="35">
        <v>5</v>
      </c>
      <c r="S169" s="35">
        <v>0</v>
      </c>
      <c r="T169" s="35">
        <v>1</v>
      </c>
    </row>
    <row r="170" spans="1:20" x14ac:dyDescent="0.35">
      <c r="A170" s="23">
        <f>IF(E170=$A$1,MAX($A$2:$A169)+1,0)</f>
        <v>0</v>
      </c>
      <c r="B170" s="21" t="s">
        <v>239</v>
      </c>
      <c r="C170" s="21" t="s">
        <v>247</v>
      </c>
      <c r="D170" s="21" t="str">
        <f>N170</f>
        <v>SG Unterpfaffenhofen-Germering 1</v>
      </c>
      <c r="E170" s="21" t="str">
        <f t="shared" si="42"/>
        <v>SG Unterpfaffenhofen-Germering</v>
      </c>
      <c r="F170" s="35">
        <v>43</v>
      </c>
      <c r="G170" s="35">
        <v>1</v>
      </c>
      <c r="H170" s="35" t="s">
        <v>237</v>
      </c>
      <c r="J170" s="33">
        <v>43163</v>
      </c>
      <c r="L170" s="32">
        <v>0.58333333333333337</v>
      </c>
      <c r="M170" s="35" t="s">
        <v>205</v>
      </c>
      <c r="N170" s="35" t="s">
        <v>222</v>
      </c>
      <c r="O170" s="35" t="s">
        <v>198</v>
      </c>
      <c r="P170" s="35" t="s">
        <v>46</v>
      </c>
      <c r="Q170" s="35">
        <v>5</v>
      </c>
      <c r="R170" s="35">
        <v>7</v>
      </c>
      <c r="S170" s="35">
        <v>0</v>
      </c>
      <c r="T170" s="35">
        <v>1</v>
      </c>
    </row>
    <row r="171" spans="1:20" x14ac:dyDescent="0.35">
      <c r="A171" s="23">
        <f>IF(E171=$A$1,MAX($A$2:$A170)+1,0)</f>
        <v>0</v>
      </c>
      <c r="B171" s="21" t="s">
        <v>239</v>
      </c>
      <c r="C171" s="21" t="s">
        <v>247</v>
      </c>
      <c r="E171" s="21" t="str">
        <f t="shared" si="42"/>
        <v/>
      </c>
      <c r="F171" s="35">
        <v>44</v>
      </c>
      <c r="G171" s="35">
        <v>1</v>
      </c>
      <c r="H171" s="35" t="s">
        <v>237</v>
      </c>
      <c r="J171" s="33">
        <v>43163</v>
      </c>
      <c r="L171" s="32">
        <v>0.66666666666666663</v>
      </c>
      <c r="M171" s="35" t="s">
        <v>198</v>
      </c>
      <c r="N171" s="35" t="s">
        <v>46</v>
      </c>
      <c r="O171" s="35" t="s">
        <v>191</v>
      </c>
      <c r="P171" s="35" t="s">
        <v>41</v>
      </c>
      <c r="Q171" s="35">
        <v>7</v>
      </c>
      <c r="R171" s="35">
        <v>1</v>
      </c>
      <c r="S171" s="35">
        <v>0</v>
      </c>
      <c r="T171" s="35">
        <v>1</v>
      </c>
    </row>
    <row r="172" spans="1:20" x14ac:dyDescent="0.35">
      <c r="A172" s="23">
        <f>IF(E172=$A$1,MAX($A$2:$A171)+1,0)</f>
        <v>0</v>
      </c>
      <c r="B172" s="21" t="s">
        <v>239</v>
      </c>
      <c r="C172" s="21" t="s">
        <v>247</v>
      </c>
      <c r="E172" s="21" t="str">
        <f t="shared" si="42"/>
        <v/>
      </c>
      <c r="F172" s="35">
        <v>45</v>
      </c>
      <c r="G172" s="35">
        <v>1</v>
      </c>
      <c r="H172" s="35" t="s">
        <v>237</v>
      </c>
      <c r="J172" s="33">
        <v>43163</v>
      </c>
      <c r="L172" s="32">
        <v>0.75</v>
      </c>
      <c r="M172" s="35" t="s">
        <v>205</v>
      </c>
      <c r="N172" s="35" t="s">
        <v>222</v>
      </c>
      <c r="O172" s="35" t="s">
        <v>191</v>
      </c>
      <c r="P172" s="35" t="s">
        <v>41</v>
      </c>
      <c r="Q172" s="35">
        <v>5</v>
      </c>
      <c r="R172" s="35">
        <v>1</v>
      </c>
      <c r="S172" s="35">
        <v>0</v>
      </c>
      <c r="T172" s="35">
        <v>1</v>
      </c>
    </row>
    <row r="173" spans="1:20" x14ac:dyDescent="0.35">
      <c r="A173" s="23">
        <f>IF(E173=$A$1,MAX($A$2:$A172)+1,0)</f>
        <v>0</v>
      </c>
      <c r="B173" s="21" t="s">
        <v>239</v>
      </c>
      <c r="C173" s="21" t="s">
        <v>247</v>
      </c>
      <c r="D173" s="21" t="str">
        <f>N173</f>
        <v>TV Traunstein 1</v>
      </c>
      <c r="E173" s="21" t="str">
        <f t="shared" si="42"/>
        <v>TV Traunstein</v>
      </c>
      <c r="F173" s="35">
        <v>46</v>
      </c>
      <c r="G173" s="35">
        <v>1</v>
      </c>
      <c r="H173" s="35" t="s">
        <v>237</v>
      </c>
      <c r="J173" s="33">
        <v>43163</v>
      </c>
      <c r="L173" s="32">
        <v>0.58333333333333337</v>
      </c>
      <c r="M173" s="35" t="s">
        <v>204</v>
      </c>
      <c r="N173" s="35" t="s">
        <v>45</v>
      </c>
      <c r="O173" s="35" t="s">
        <v>189</v>
      </c>
      <c r="P173" s="35" t="s">
        <v>47</v>
      </c>
      <c r="Q173" s="35">
        <v>6</v>
      </c>
      <c r="R173" s="35">
        <v>8</v>
      </c>
      <c r="S173" s="35">
        <v>0</v>
      </c>
      <c r="T173" s="35">
        <v>1</v>
      </c>
    </row>
    <row r="174" spans="1:20" x14ac:dyDescent="0.35">
      <c r="A174" s="23">
        <f>IF(E174=$A$1,MAX($A$2:$A173)+1,0)</f>
        <v>0</v>
      </c>
      <c r="B174" s="21" t="s">
        <v>239</v>
      </c>
      <c r="C174" s="21" t="s">
        <v>247</v>
      </c>
      <c r="E174" s="21" t="str">
        <f t="shared" si="42"/>
        <v/>
      </c>
      <c r="F174" s="35">
        <v>47</v>
      </c>
      <c r="G174" s="35">
        <v>1</v>
      </c>
      <c r="H174" s="35" t="s">
        <v>237</v>
      </c>
      <c r="J174" s="33">
        <v>43163</v>
      </c>
      <c r="L174" s="32">
        <v>0.66666666666666663</v>
      </c>
      <c r="M174" s="35" t="s">
        <v>189</v>
      </c>
      <c r="N174" s="35" t="s">
        <v>47</v>
      </c>
      <c r="O174" s="35" t="s">
        <v>184</v>
      </c>
      <c r="P174" s="35" t="s">
        <v>42</v>
      </c>
      <c r="Q174" s="35">
        <v>8</v>
      </c>
      <c r="R174" s="35">
        <v>2</v>
      </c>
      <c r="S174" s="35">
        <v>0</v>
      </c>
      <c r="T174" s="35">
        <v>1</v>
      </c>
    </row>
    <row r="175" spans="1:20" x14ac:dyDescent="0.35">
      <c r="A175" s="23">
        <f>IF(E175=$A$1,MAX($A$2:$A174)+1,0)</f>
        <v>0</v>
      </c>
      <c r="B175" s="21" t="s">
        <v>239</v>
      </c>
      <c r="C175" s="21" t="s">
        <v>247</v>
      </c>
      <c r="E175" s="21" t="str">
        <f t="shared" si="42"/>
        <v/>
      </c>
      <c r="F175" s="35">
        <v>48</v>
      </c>
      <c r="G175" s="35">
        <v>1</v>
      </c>
      <c r="H175" s="35" t="s">
        <v>237</v>
      </c>
      <c r="J175" s="33">
        <v>43163</v>
      </c>
      <c r="L175" s="32">
        <v>0.75</v>
      </c>
      <c r="M175" s="35" t="s">
        <v>204</v>
      </c>
      <c r="N175" s="35" t="s">
        <v>45</v>
      </c>
      <c r="O175" s="35" t="s">
        <v>184</v>
      </c>
      <c r="P175" s="35" t="s">
        <v>42</v>
      </c>
      <c r="Q175" s="35">
        <v>6</v>
      </c>
      <c r="R175" s="35">
        <v>2</v>
      </c>
      <c r="S175" s="35">
        <v>0</v>
      </c>
      <c r="T175" s="35">
        <v>1</v>
      </c>
    </row>
    <row r="176" spans="1:20" x14ac:dyDescent="0.35">
      <c r="A176" s="23">
        <f>IF(E176=$A$1,MAX($A$2:$A175)+1,0)</f>
        <v>0</v>
      </c>
      <c r="B176" s="21" t="s">
        <v>239</v>
      </c>
      <c r="C176" s="21" t="s">
        <v>247</v>
      </c>
      <c r="D176" s="21" t="str">
        <f t="shared" ref="D176" si="49">N176</f>
        <v>ESV München 3</v>
      </c>
      <c r="E176" s="21" t="str">
        <f t="shared" si="42"/>
        <v>ESV München</v>
      </c>
      <c r="F176" s="35">
        <v>49</v>
      </c>
      <c r="G176" s="35">
        <v>1</v>
      </c>
      <c r="H176" s="35" t="s">
        <v>237</v>
      </c>
      <c r="J176" s="33">
        <v>43163</v>
      </c>
      <c r="L176" s="32">
        <v>0.58333333333333337</v>
      </c>
      <c r="M176" s="35" t="s">
        <v>218</v>
      </c>
      <c r="N176" s="35" t="s">
        <v>44</v>
      </c>
      <c r="O176" s="35" t="s">
        <v>214</v>
      </c>
      <c r="P176" s="35" t="s">
        <v>43</v>
      </c>
      <c r="Q176" s="35">
        <v>4</v>
      </c>
      <c r="R176" s="35">
        <v>3</v>
      </c>
      <c r="S176" s="35">
        <v>0</v>
      </c>
      <c r="T176" s="35">
        <v>1</v>
      </c>
    </row>
    <row r="177" spans="1:20" x14ac:dyDescent="0.35">
      <c r="A177" s="23">
        <f>IF(E177=$A$1,MAX($A$2:$A176)+1,0)</f>
        <v>0</v>
      </c>
      <c r="B177" s="21" t="s">
        <v>240</v>
      </c>
      <c r="C177" s="21" t="s">
        <v>241</v>
      </c>
      <c r="D177" s="21" t="str">
        <f t="shared" ref="D177" si="50">N177</f>
        <v>SG Allianz-Unterföhring 1</v>
      </c>
      <c r="E177" s="21" t="str">
        <f t="shared" ref="E177:E234" si="51">IF(D177="","",LEFT(D177,LEN(D177)-2))</f>
        <v>SG Allianz-Unterföhring</v>
      </c>
      <c r="F177" s="35">
        <v>1</v>
      </c>
      <c r="G177" s="35">
        <v>0</v>
      </c>
      <c r="H177" s="35" t="s">
        <v>237</v>
      </c>
      <c r="J177" s="33">
        <v>43001</v>
      </c>
      <c r="L177" s="32">
        <v>0.58333333333333337</v>
      </c>
      <c r="M177" s="35" t="s">
        <v>192</v>
      </c>
      <c r="N177" s="35" t="s">
        <v>51</v>
      </c>
      <c r="O177" s="35" t="s">
        <v>208</v>
      </c>
      <c r="P177" s="35" t="s">
        <v>50</v>
      </c>
      <c r="Q177" s="35">
        <v>2</v>
      </c>
      <c r="R177" s="35">
        <v>1</v>
      </c>
      <c r="S177" s="35">
        <v>0</v>
      </c>
      <c r="T177" s="35">
        <v>1</v>
      </c>
    </row>
    <row r="178" spans="1:20" x14ac:dyDescent="0.35">
      <c r="A178" s="23">
        <f>IF(E178=$A$1,MAX($A$2:$A177)+1,0)</f>
        <v>0</v>
      </c>
      <c r="B178" s="21" t="s">
        <v>240</v>
      </c>
      <c r="C178" s="21" t="s">
        <v>241</v>
      </c>
      <c r="E178" s="21" t="str">
        <f t="shared" si="51"/>
        <v/>
      </c>
      <c r="F178" s="35">
        <v>2</v>
      </c>
      <c r="G178" s="35">
        <v>0</v>
      </c>
      <c r="H178" s="35" t="s">
        <v>237</v>
      </c>
      <c r="J178" s="33">
        <v>43001</v>
      </c>
      <c r="L178" s="32">
        <v>0.66666666666666663</v>
      </c>
      <c r="M178" s="35" t="s">
        <v>208</v>
      </c>
      <c r="N178" s="35" t="s">
        <v>50</v>
      </c>
      <c r="O178" s="35" t="s">
        <v>213</v>
      </c>
      <c r="P178" s="35" t="s">
        <v>55</v>
      </c>
      <c r="Q178" s="35">
        <v>1</v>
      </c>
      <c r="R178" s="35">
        <v>6</v>
      </c>
      <c r="S178" s="35">
        <v>0</v>
      </c>
      <c r="T178" s="35">
        <v>1</v>
      </c>
    </row>
    <row r="179" spans="1:20" x14ac:dyDescent="0.35">
      <c r="A179" s="23">
        <f>IF(E179=$A$1,MAX($A$2:$A178)+1,0)</f>
        <v>0</v>
      </c>
      <c r="B179" s="21" t="s">
        <v>240</v>
      </c>
      <c r="C179" s="21" t="s">
        <v>241</v>
      </c>
      <c r="E179" s="21" t="str">
        <f t="shared" si="51"/>
        <v/>
      </c>
      <c r="F179" s="35">
        <v>3</v>
      </c>
      <c r="G179" s="35">
        <v>0</v>
      </c>
      <c r="H179" s="35" t="s">
        <v>237</v>
      </c>
      <c r="J179" s="33">
        <v>43001</v>
      </c>
      <c r="L179" s="32">
        <v>0.75</v>
      </c>
      <c r="M179" s="35" t="s">
        <v>192</v>
      </c>
      <c r="N179" s="35" t="s">
        <v>51</v>
      </c>
      <c r="O179" s="35" t="s">
        <v>213</v>
      </c>
      <c r="P179" s="35" t="s">
        <v>55</v>
      </c>
      <c r="Q179" s="35">
        <v>2</v>
      </c>
      <c r="R179" s="35">
        <v>6</v>
      </c>
      <c r="S179" s="35">
        <v>0</v>
      </c>
      <c r="T179" s="35">
        <v>1</v>
      </c>
    </row>
    <row r="180" spans="1:20" x14ac:dyDescent="0.35">
      <c r="A180" s="23">
        <f>IF(E180=$A$1,MAX($A$2:$A179)+1,0)</f>
        <v>0</v>
      </c>
      <c r="B180" s="21" t="s">
        <v>240</v>
      </c>
      <c r="C180" s="21" t="s">
        <v>241</v>
      </c>
      <c r="D180" s="21" t="str">
        <f t="shared" ref="D180" si="52">N180</f>
        <v>HVB-Club München 1</v>
      </c>
      <c r="E180" s="21" t="str">
        <f t="shared" si="51"/>
        <v>HVB-Club München</v>
      </c>
      <c r="F180" s="35">
        <v>4</v>
      </c>
      <c r="G180" s="35">
        <v>0</v>
      </c>
      <c r="H180" s="35" t="s">
        <v>237</v>
      </c>
      <c r="J180" s="33">
        <v>43001</v>
      </c>
      <c r="L180" s="32">
        <v>0.58333333333333337</v>
      </c>
      <c r="M180" s="35" t="s">
        <v>193</v>
      </c>
      <c r="N180" s="35" t="s">
        <v>138</v>
      </c>
      <c r="O180" s="35" t="s">
        <v>186</v>
      </c>
      <c r="P180" s="35" t="s">
        <v>54</v>
      </c>
      <c r="Q180" s="35">
        <v>8</v>
      </c>
      <c r="R180" s="35">
        <v>5</v>
      </c>
      <c r="S180" s="35">
        <v>0</v>
      </c>
      <c r="T180" s="35">
        <v>1</v>
      </c>
    </row>
    <row r="181" spans="1:20" x14ac:dyDescent="0.35">
      <c r="A181" s="23">
        <f>IF(E181=$A$1,MAX($A$2:$A180)+1,0)</f>
        <v>0</v>
      </c>
      <c r="B181" s="21" t="s">
        <v>240</v>
      </c>
      <c r="C181" s="21" t="s">
        <v>241</v>
      </c>
      <c r="E181" s="21" t="str">
        <f t="shared" si="51"/>
        <v/>
      </c>
      <c r="F181" s="35">
        <v>5</v>
      </c>
      <c r="G181" s="35">
        <v>0</v>
      </c>
      <c r="H181" s="35" t="s">
        <v>237</v>
      </c>
      <c r="J181" s="33">
        <v>43001</v>
      </c>
      <c r="L181" s="32">
        <v>0.66666666666666663</v>
      </c>
      <c r="M181" s="35" t="s">
        <v>186</v>
      </c>
      <c r="N181" s="35" t="s">
        <v>54</v>
      </c>
      <c r="O181" s="35" t="s">
        <v>217</v>
      </c>
      <c r="P181" s="35" t="s">
        <v>56</v>
      </c>
      <c r="Q181" s="35">
        <v>5</v>
      </c>
      <c r="R181" s="35">
        <v>7</v>
      </c>
      <c r="S181" s="35">
        <v>0</v>
      </c>
      <c r="T181" s="35">
        <v>1</v>
      </c>
    </row>
    <row r="182" spans="1:20" x14ac:dyDescent="0.35">
      <c r="A182" s="23">
        <f>IF(E182=$A$1,MAX($A$2:$A181)+1,0)</f>
        <v>0</v>
      </c>
      <c r="B182" s="21" t="s">
        <v>240</v>
      </c>
      <c r="C182" s="21" t="s">
        <v>241</v>
      </c>
      <c r="E182" s="21" t="str">
        <f t="shared" si="51"/>
        <v/>
      </c>
      <c r="F182" s="35">
        <v>6</v>
      </c>
      <c r="G182" s="35">
        <v>0</v>
      </c>
      <c r="H182" s="35" t="s">
        <v>237</v>
      </c>
      <c r="J182" s="33">
        <v>43001</v>
      </c>
      <c r="L182" s="32">
        <v>0.75</v>
      </c>
      <c r="M182" s="35" t="s">
        <v>193</v>
      </c>
      <c r="N182" s="35" t="s">
        <v>138</v>
      </c>
      <c r="O182" s="35" t="s">
        <v>217</v>
      </c>
      <c r="P182" s="35" t="s">
        <v>56</v>
      </c>
      <c r="Q182" s="35">
        <v>8</v>
      </c>
      <c r="R182" s="35">
        <v>7</v>
      </c>
      <c r="S182" s="35">
        <v>0</v>
      </c>
      <c r="T182" s="35">
        <v>1</v>
      </c>
    </row>
    <row r="183" spans="1:20" x14ac:dyDescent="0.35">
      <c r="A183" s="23">
        <f>IF(E183=$A$1,MAX($A$2:$A182)+1,0)</f>
        <v>0</v>
      </c>
      <c r="B183" s="21" t="s">
        <v>240</v>
      </c>
      <c r="C183" s="21" t="s">
        <v>241</v>
      </c>
      <c r="D183" s="21" t="str">
        <f t="shared" ref="D183" si="53">N183</f>
        <v>ESV München 5</v>
      </c>
      <c r="E183" s="21" t="str">
        <f t="shared" si="51"/>
        <v>ESV München</v>
      </c>
      <c r="F183" s="35">
        <v>7</v>
      </c>
      <c r="G183" s="35">
        <v>0</v>
      </c>
      <c r="H183" s="35" t="s">
        <v>237</v>
      </c>
      <c r="J183" s="33">
        <v>43001</v>
      </c>
      <c r="L183" s="32">
        <v>0.58333333333333337</v>
      </c>
      <c r="M183" s="35" t="s">
        <v>218</v>
      </c>
      <c r="N183" s="35" t="s">
        <v>58</v>
      </c>
      <c r="O183" s="35" t="s">
        <v>14</v>
      </c>
      <c r="P183" s="35" t="s">
        <v>53</v>
      </c>
      <c r="Q183" s="35">
        <v>9</v>
      </c>
      <c r="R183" s="35">
        <v>4</v>
      </c>
      <c r="S183" s="35">
        <v>0</v>
      </c>
      <c r="T183" s="35">
        <v>1</v>
      </c>
    </row>
    <row r="184" spans="1:20" x14ac:dyDescent="0.35">
      <c r="A184" s="23">
        <f>IF(E184=$A$1,MAX($A$2:$A183)+1,0)</f>
        <v>0</v>
      </c>
      <c r="B184" s="21" t="s">
        <v>240</v>
      </c>
      <c r="C184" s="21" t="s">
        <v>241</v>
      </c>
      <c r="E184" s="21" t="str">
        <f t="shared" si="51"/>
        <v/>
      </c>
      <c r="F184" s="35">
        <v>8</v>
      </c>
      <c r="G184" s="35">
        <v>0</v>
      </c>
      <c r="H184" s="35" t="s">
        <v>237</v>
      </c>
      <c r="J184" s="33">
        <v>43001</v>
      </c>
      <c r="L184" s="32">
        <v>0.66666666666666663</v>
      </c>
      <c r="M184" s="35" t="s">
        <v>14</v>
      </c>
      <c r="N184" s="35" t="s">
        <v>53</v>
      </c>
      <c r="O184" s="35" t="s">
        <v>200</v>
      </c>
      <c r="P184" s="35" t="s">
        <v>52</v>
      </c>
      <c r="Q184" s="35">
        <v>4</v>
      </c>
      <c r="R184" s="35">
        <v>3</v>
      </c>
      <c r="S184" s="35">
        <v>0</v>
      </c>
      <c r="T184" s="35">
        <v>1</v>
      </c>
    </row>
    <row r="185" spans="1:20" x14ac:dyDescent="0.35">
      <c r="A185" s="23">
        <f>IF(E185=$A$1,MAX($A$2:$A184)+1,0)</f>
        <v>0</v>
      </c>
      <c r="B185" s="21" t="s">
        <v>240</v>
      </c>
      <c r="C185" s="21" t="s">
        <v>241</v>
      </c>
      <c r="E185" s="21" t="str">
        <f t="shared" si="51"/>
        <v/>
      </c>
      <c r="F185" s="35">
        <v>9</v>
      </c>
      <c r="G185" s="35">
        <v>0</v>
      </c>
      <c r="H185" s="35" t="s">
        <v>237</v>
      </c>
      <c r="J185" s="33">
        <v>43001</v>
      </c>
      <c r="L185" s="32">
        <v>0.75</v>
      </c>
      <c r="M185" s="35" t="s">
        <v>218</v>
      </c>
      <c r="N185" s="35" t="s">
        <v>58</v>
      </c>
      <c r="O185" s="35" t="s">
        <v>200</v>
      </c>
      <c r="P185" s="35" t="s">
        <v>52</v>
      </c>
      <c r="Q185" s="35">
        <v>9</v>
      </c>
      <c r="R185" s="35">
        <v>3</v>
      </c>
      <c r="S185" s="35">
        <v>0</v>
      </c>
      <c r="T185" s="35">
        <v>1</v>
      </c>
    </row>
    <row r="186" spans="1:20" x14ac:dyDescent="0.35">
      <c r="A186" s="23">
        <f>IF(E186=$A$1,MAX($A$2:$A185)+1,0)</f>
        <v>0</v>
      </c>
      <c r="B186" s="21" t="s">
        <v>240</v>
      </c>
      <c r="C186" s="21" t="s">
        <v>242</v>
      </c>
      <c r="D186" s="21" t="str">
        <f t="shared" ref="D186" si="54">N186</f>
        <v>BC Pfaffenhofen-Scheyern 1</v>
      </c>
      <c r="E186" s="21" t="str">
        <f t="shared" si="51"/>
        <v>BC Pfaffenhofen-Scheyern</v>
      </c>
      <c r="F186" s="35">
        <v>10</v>
      </c>
      <c r="G186" s="35">
        <v>0</v>
      </c>
      <c r="H186" s="35" t="s">
        <v>237</v>
      </c>
      <c r="J186" s="33">
        <v>43022</v>
      </c>
      <c r="L186" s="32">
        <v>0.58333333333333337</v>
      </c>
      <c r="M186" s="35" t="s">
        <v>208</v>
      </c>
      <c r="N186" s="35" t="s">
        <v>50</v>
      </c>
      <c r="O186" s="35" t="s">
        <v>193</v>
      </c>
      <c r="P186" s="35" t="s">
        <v>138</v>
      </c>
      <c r="Q186" s="35">
        <v>1</v>
      </c>
      <c r="R186" s="35">
        <v>8</v>
      </c>
      <c r="S186" s="35">
        <v>0</v>
      </c>
      <c r="T186" s="35">
        <v>1</v>
      </c>
    </row>
    <row r="187" spans="1:20" x14ac:dyDescent="0.35">
      <c r="A187" s="23">
        <f>IF(E187=$A$1,MAX($A$2:$A186)+1,0)</f>
        <v>0</v>
      </c>
      <c r="B187" s="21" t="s">
        <v>240</v>
      </c>
      <c r="C187" s="21" t="s">
        <v>242</v>
      </c>
      <c r="E187" s="21" t="str">
        <f t="shared" si="51"/>
        <v/>
      </c>
      <c r="F187" s="35">
        <v>11</v>
      </c>
      <c r="G187" s="35">
        <v>0</v>
      </c>
      <c r="H187" s="35" t="s">
        <v>237</v>
      </c>
      <c r="J187" s="33">
        <v>43022</v>
      </c>
      <c r="L187" s="32">
        <v>0.66666666666666663</v>
      </c>
      <c r="M187" s="35" t="s">
        <v>193</v>
      </c>
      <c r="N187" s="35" t="s">
        <v>138</v>
      </c>
      <c r="O187" s="35" t="s">
        <v>218</v>
      </c>
      <c r="P187" s="35" t="s">
        <v>58</v>
      </c>
      <c r="Q187" s="35">
        <v>8</v>
      </c>
      <c r="R187" s="35">
        <v>9</v>
      </c>
      <c r="S187" s="35">
        <v>0</v>
      </c>
      <c r="T187" s="35">
        <v>1</v>
      </c>
    </row>
    <row r="188" spans="1:20" x14ac:dyDescent="0.35">
      <c r="A188" s="23">
        <f>IF(E188=$A$1,MAX($A$2:$A187)+1,0)</f>
        <v>0</v>
      </c>
      <c r="B188" s="21" t="s">
        <v>240</v>
      </c>
      <c r="C188" s="21" t="s">
        <v>242</v>
      </c>
      <c r="E188" s="21" t="str">
        <f t="shared" si="51"/>
        <v/>
      </c>
      <c r="F188" s="35">
        <v>12</v>
      </c>
      <c r="G188" s="35">
        <v>0</v>
      </c>
      <c r="H188" s="35" t="s">
        <v>237</v>
      </c>
      <c r="J188" s="33">
        <v>43022</v>
      </c>
      <c r="L188" s="32">
        <v>0.75</v>
      </c>
      <c r="M188" s="35" t="s">
        <v>208</v>
      </c>
      <c r="N188" s="35" t="s">
        <v>50</v>
      </c>
      <c r="O188" s="35" t="s">
        <v>218</v>
      </c>
      <c r="P188" s="35" t="s">
        <v>58</v>
      </c>
      <c r="Q188" s="35">
        <v>1</v>
      </c>
      <c r="R188" s="35">
        <v>9</v>
      </c>
      <c r="S188" s="35">
        <v>0</v>
      </c>
      <c r="T188" s="35">
        <v>1</v>
      </c>
    </row>
    <row r="189" spans="1:20" x14ac:dyDescent="0.35">
      <c r="A189" s="23">
        <f>IF(E189=$A$1,MAX($A$2:$A188)+1,0)</f>
        <v>0</v>
      </c>
      <c r="B189" s="21" t="s">
        <v>240</v>
      </c>
      <c r="C189" s="21" t="s">
        <v>242</v>
      </c>
      <c r="D189" s="21" t="str">
        <f t="shared" ref="D189" si="55">N189</f>
        <v>TSV Neufahrn 1</v>
      </c>
      <c r="E189" s="21" t="str">
        <f t="shared" si="51"/>
        <v>TSV Neufahrn</v>
      </c>
      <c r="F189" s="35">
        <v>13</v>
      </c>
      <c r="G189" s="35">
        <v>0</v>
      </c>
      <c r="H189" s="35" t="s">
        <v>237</v>
      </c>
      <c r="J189" s="33">
        <v>43022</v>
      </c>
      <c r="L189" s="32">
        <v>0.58333333333333337</v>
      </c>
      <c r="M189" s="35" t="s">
        <v>200</v>
      </c>
      <c r="N189" s="35" t="s">
        <v>52</v>
      </c>
      <c r="O189" s="35" t="s">
        <v>213</v>
      </c>
      <c r="P189" s="35" t="s">
        <v>55</v>
      </c>
      <c r="Q189" s="35">
        <v>3</v>
      </c>
      <c r="R189" s="35">
        <v>6</v>
      </c>
      <c r="S189" s="35">
        <v>0</v>
      </c>
      <c r="T189" s="35">
        <v>1</v>
      </c>
    </row>
    <row r="190" spans="1:20" x14ac:dyDescent="0.35">
      <c r="A190" s="23">
        <f>IF(E190=$A$1,MAX($A$2:$A189)+1,0)</f>
        <v>0</v>
      </c>
      <c r="B190" s="21" t="s">
        <v>240</v>
      </c>
      <c r="C190" s="21" t="s">
        <v>242</v>
      </c>
      <c r="E190" s="21" t="str">
        <f t="shared" si="51"/>
        <v/>
      </c>
      <c r="F190" s="35">
        <v>14</v>
      </c>
      <c r="G190" s="35">
        <v>0</v>
      </c>
      <c r="H190" s="35" t="s">
        <v>237</v>
      </c>
      <c r="J190" s="33">
        <v>43022</v>
      </c>
      <c r="L190" s="32">
        <v>0.66666666666666663</v>
      </c>
      <c r="M190" s="35" t="s">
        <v>213</v>
      </c>
      <c r="N190" s="35" t="s">
        <v>55</v>
      </c>
      <c r="O190" s="35" t="s">
        <v>186</v>
      </c>
      <c r="P190" s="35" t="s">
        <v>54</v>
      </c>
      <c r="Q190" s="35">
        <v>6</v>
      </c>
      <c r="R190" s="35">
        <v>5</v>
      </c>
      <c r="S190" s="35">
        <v>0</v>
      </c>
      <c r="T190" s="35">
        <v>1</v>
      </c>
    </row>
    <row r="191" spans="1:20" x14ac:dyDescent="0.35">
      <c r="A191" s="23">
        <f>IF(E191=$A$1,MAX($A$2:$A190)+1,0)</f>
        <v>0</v>
      </c>
      <c r="B191" s="21" t="s">
        <v>240</v>
      </c>
      <c r="C191" s="21" t="s">
        <v>242</v>
      </c>
      <c r="E191" s="21" t="str">
        <f t="shared" si="51"/>
        <v/>
      </c>
      <c r="F191" s="35">
        <v>15</v>
      </c>
      <c r="G191" s="35">
        <v>0</v>
      </c>
      <c r="H191" s="35" t="s">
        <v>237</v>
      </c>
      <c r="J191" s="33">
        <v>43022</v>
      </c>
      <c r="L191" s="32">
        <v>0.75</v>
      </c>
      <c r="M191" s="35" t="s">
        <v>200</v>
      </c>
      <c r="N191" s="35" t="s">
        <v>52</v>
      </c>
      <c r="O191" s="35" t="s">
        <v>186</v>
      </c>
      <c r="P191" s="35" t="s">
        <v>54</v>
      </c>
      <c r="Q191" s="35">
        <v>3</v>
      </c>
      <c r="R191" s="35">
        <v>5</v>
      </c>
      <c r="S191" s="35">
        <v>0</v>
      </c>
      <c r="T191" s="35">
        <v>1</v>
      </c>
    </row>
    <row r="192" spans="1:20" x14ac:dyDescent="0.35">
      <c r="A192" s="23">
        <f>IF(E192=$A$1,MAX($A$2:$A191)+1,0)</f>
        <v>0</v>
      </c>
      <c r="B192" s="21" t="s">
        <v>240</v>
      </c>
      <c r="C192" s="21" t="s">
        <v>242</v>
      </c>
      <c r="D192" s="21" t="str">
        <f t="shared" ref="D192" si="56">N192</f>
        <v>SV Lohhof 3</v>
      </c>
      <c r="E192" s="21" t="str">
        <f t="shared" si="51"/>
        <v>SV Lohhof</v>
      </c>
      <c r="F192" s="35">
        <v>16</v>
      </c>
      <c r="G192" s="35">
        <v>0</v>
      </c>
      <c r="H192" s="35" t="s">
        <v>237</v>
      </c>
      <c r="J192" s="33">
        <v>43022</v>
      </c>
      <c r="L192" s="32">
        <v>0.58333333333333337</v>
      </c>
      <c r="M192" s="35" t="s">
        <v>14</v>
      </c>
      <c r="N192" s="35" t="s">
        <v>53</v>
      </c>
      <c r="O192" s="35" t="s">
        <v>192</v>
      </c>
      <c r="P192" s="35" t="s">
        <v>51</v>
      </c>
      <c r="Q192" s="35">
        <v>4</v>
      </c>
      <c r="R192" s="35">
        <v>2</v>
      </c>
      <c r="S192" s="35">
        <v>0</v>
      </c>
      <c r="T192" s="35">
        <v>1</v>
      </c>
    </row>
    <row r="193" spans="1:20" x14ac:dyDescent="0.35">
      <c r="A193" s="23">
        <f>IF(E193=$A$1,MAX($A$2:$A192)+1,0)</f>
        <v>0</v>
      </c>
      <c r="B193" s="21" t="s">
        <v>240</v>
      </c>
      <c r="C193" s="21" t="s">
        <v>242</v>
      </c>
      <c r="E193" s="21" t="str">
        <f t="shared" si="51"/>
        <v/>
      </c>
      <c r="F193" s="35">
        <v>17</v>
      </c>
      <c r="G193" s="35">
        <v>0</v>
      </c>
      <c r="H193" s="35" t="s">
        <v>237</v>
      </c>
      <c r="J193" s="33">
        <v>43022</v>
      </c>
      <c r="L193" s="32">
        <v>0.66666666666666663</v>
      </c>
      <c r="M193" s="35" t="s">
        <v>192</v>
      </c>
      <c r="N193" s="35" t="s">
        <v>51</v>
      </c>
      <c r="O193" s="35" t="s">
        <v>217</v>
      </c>
      <c r="P193" s="35" t="s">
        <v>56</v>
      </c>
      <c r="Q193" s="35">
        <v>2</v>
      </c>
      <c r="R193" s="35">
        <v>7</v>
      </c>
      <c r="S193" s="35">
        <v>0</v>
      </c>
      <c r="T193" s="35">
        <v>1</v>
      </c>
    </row>
    <row r="194" spans="1:20" x14ac:dyDescent="0.35">
      <c r="A194" s="23">
        <f>IF(E194=$A$1,MAX($A$2:$A193)+1,0)</f>
        <v>0</v>
      </c>
      <c r="B194" s="21" t="s">
        <v>240</v>
      </c>
      <c r="C194" s="21" t="s">
        <v>242</v>
      </c>
      <c r="E194" s="21" t="str">
        <f t="shared" si="51"/>
        <v/>
      </c>
      <c r="F194" s="35">
        <v>18</v>
      </c>
      <c r="G194" s="35">
        <v>0</v>
      </c>
      <c r="H194" s="35" t="s">
        <v>237</v>
      </c>
      <c r="J194" s="33">
        <v>43022</v>
      </c>
      <c r="L194" s="32">
        <v>0.75</v>
      </c>
      <c r="M194" s="35" t="s">
        <v>14</v>
      </c>
      <c r="N194" s="35" t="s">
        <v>53</v>
      </c>
      <c r="O194" s="35" t="s">
        <v>217</v>
      </c>
      <c r="P194" s="35" t="s">
        <v>56</v>
      </c>
      <c r="Q194" s="35">
        <v>4</v>
      </c>
      <c r="R194" s="35">
        <v>7</v>
      </c>
      <c r="S194" s="35">
        <v>0</v>
      </c>
      <c r="T194" s="35">
        <v>1</v>
      </c>
    </row>
    <row r="195" spans="1:20" x14ac:dyDescent="0.35">
      <c r="A195" s="23">
        <f>IF(E195=$A$1,MAX($A$2:$A194)+1,0)</f>
        <v>0</v>
      </c>
      <c r="B195" s="21" t="s">
        <v>240</v>
      </c>
      <c r="C195" s="21" t="s">
        <v>243</v>
      </c>
      <c r="D195" s="21" t="str">
        <f t="shared" ref="D195" si="57">N195</f>
        <v>DJK Ingolstadt 2</v>
      </c>
      <c r="E195" s="21" t="str">
        <f t="shared" si="51"/>
        <v>DJK Ingolstadt</v>
      </c>
      <c r="F195" s="35">
        <v>19</v>
      </c>
      <c r="G195" s="35">
        <v>0</v>
      </c>
      <c r="H195" s="35" t="s">
        <v>237</v>
      </c>
      <c r="J195" s="33">
        <v>43036</v>
      </c>
      <c r="L195" s="32">
        <v>0.58333333333333337</v>
      </c>
      <c r="M195" s="35" t="s">
        <v>186</v>
      </c>
      <c r="N195" s="35" t="s">
        <v>54</v>
      </c>
      <c r="O195" s="35" t="s">
        <v>218</v>
      </c>
      <c r="P195" s="35" t="s">
        <v>58</v>
      </c>
      <c r="Q195" s="35">
        <v>5</v>
      </c>
      <c r="R195" s="35">
        <v>9</v>
      </c>
      <c r="S195" s="35">
        <v>0</v>
      </c>
      <c r="T195" s="35">
        <v>1</v>
      </c>
    </row>
    <row r="196" spans="1:20" x14ac:dyDescent="0.35">
      <c r="A196" s="23">
        <f>IF(E196=$A$1,MAX($A$2:$A195)+1,0)</f>
        <v>0</v>
      </c>
      <c r="B196" s="21" t="s">
        <v>240</v>
      </c>
      <c r="C196" s="21" t="s">
        <v>243</v>
      </c>
      <c r="E196" s="21" t="str">
        <f t="shared" si="51"/>
        <v/>
      </c>
      <c r="F196" s="35">
        <v>20</v>
      </c>
      <c r="G196" s="35">
        <v>0</v>
      </c>
      <c r="H196" s="35" t="s">
        <v>237</v>
      </c>
      <c r="J196" s="33">
        <v>43036</v>
      </c>
      <c r="L196" s="32">
        <v>0.66666666666666663</v>
      </c>
      <c r="M196" s="35" t="s">
        <v>218</v>
      </c>
      <c r="N196" s="35" t="s">
        <v>58</v>
      </c>
      <c r="O196" s="35" t="s">
        <v>192</v>
      </c>
      <c r="P196" s="35" t="s">
        <v>51</v>
      </c>
      <c r="Q196" s="35">
        <v>9</v>
      </c>
      <c r="R196" s="35">
        <v>2</v>
      </c>
      <c r="S196" s="35">
        <v>0</v>
      </c>
      <c r="T196" s="35">
        <v>1</v>
      </c>
    </row>
    <row r="197" spans="1:20" x14ac:dyDescent="0.35">
      <c r="A197" s="23">
        <f>IF(E197=$A$1,MAX($A$2:$A196)+1,0)</f>
        <v>0</v>
      </c>
      <c r="B197" s="21" t="s">
        <v>240</v>
      </c>
      <c r="C197" s="21" t="s">
        <v>243</v>
      </c>
      <c r="E197" s="21" t="str">
        <f t="shared" si="51"/>
        <v/>
      </c>
      <c r="F197" s="35">
        <v>21</v>
      </c>
      <c r="G197" s="35">
        <v>0</v>
      </c>
      <c r="H197" s="35" t="s">
        <v>237</v>
      </c>
      <c r="J197" s="33">
        <v>43036</v>
      </c>
      <c r="L197" s="32">
        <v>0.75</v>
      </c>
      <c r="M197" s="35" t="s">
        <v>186</v>
      </c>
      <c r="N197" s="35" t="s">
        <v>54</v>
      </c>
      <c r="O197" s="35" t="s">
        <v>192</v>
      </c>
      <c r="P197" s="35" t="s">
        <v>51</v>
      </c>
      <c r="Q197" s="35">
        <v>5</v>
      </c>
      <c r="R197" s="35">
        <v>2</v>
      </c>
      <c r="S197" s="35">
        <v>0</v>
      </c>
      <c r="T197" s="35">
        <v>1</v>
      </c>
    </row>
    <row r="198" spans="1:20" x14ac:dyDescent="0.35">
      <c r="A198" s="23">
        <f>IF(E198=$A$1,MAX($A$2:$A197)+1,0)</f>
        <v>0</v>
      </c>
      <c r="B198" s="21" t="s">
        <v>240</v>
      </c>
      <c r="C198" s="21" t="s">
        <v>243</v>
      </c>
      <c r="D198" s="21" t="str">
        <f t="shared" ref="D198" si="58">N198</f>
        <v>TSV 1897 Kösching 1</v>
      </c>
      <c r="E198" s="21" t="str">
        <f t="shared" si="51"/>
        <v>TSV 1897 Kösching</v>
      </c>
      <c r="F198" s="35">
        <v>22</v>
      </c>
      <c r="G198" s="35">
        <v>0</v>
      </c>
      <c r="H198" s="35" t="s">
        <v>237</v>
      </c>
      <c r="J198" s="33">
        <v>43036</v>
      </c>
      <c r="L198" s="32">
        <v>0.58333333333333337</v>
      </c>
      <c r="M198" s="35" t="s">
        <v>213</v>
      </c>
      <c r="N198" s="35" t="s">
        <v>55</v>
      </c>
      <c r="O198" s="35" t="s">
        <v>193</v>
      </c>
      <c r="P198" s="35" t="s">
        <v>138</v>
      </c>
      <c r="Q198" s="35">
        <v>6</v>
      </c>
      <c r="R198" s="35">
        <v>8</v>
      </c>
      <c r="S198" s="35">
        <v>0</v>
      </c>
      <c r="T198" s="35">
        <v>1</v>
      </c>
    </row>
    <row r="199" spans="1:20" x14ac:dyDescent="0.35">
      <c r="A199" s="23">
        <f>IF(E199=$A$1,MAX($A$2:$A198)+1,0)</f>
        <v>0</v>
      </c>
      <c r="B199" s="21" t="s">
        <v>240</v>
      </c>
      <c r="C199" s="21" t="s">
        <v>243</v>
      </c>
      <c r="E199" s="21" t="str">
        <f t="shared" si="51"/>
        <v/>
      </c>
      <c r="F199" s="35">
        <v>23</v>
      </c>
      <c r="G199" s="35">
        <v>0</v>
      </c>
      <c r="H199" s="35" t="s">
        <v>237</v>
      </c>
      <c r="J199" s="33">
        <v>43036</v>
      </c>
      <c r="L199" s="32">
        <v>0.66666666666666663</v>
      </c>
      <c r="M199" s="35" t="s">
        <v>193</v>
      </c>
      <c r="N199" s="35" t="s">
        <v>138</v>
      </c>
      <c r="O199" s="35" t="s">
        <v>14</v>
      </c>
      <c r="P199" s="35" t="s">
        <v>53</v>
      </c>
      <c r="Q199" s="35">
        <v>8</v>
      </c>
      <c r="R199" s="35">
        <v>4</v>
      </c>
      <c r="S199" s="35">
        <v>0</v>
      </c>
      <c r="T199" s="35">
        <v>1</v>
      </c>
    </row>
    <row r="200" spans="1:20" x14ac:dyDescent="0.35">
      <c r="A200" s="23">
        <f>IF(E200=$A$1,MAX($A$2:$A199)+1,0)</f>
        <v>0</v>
      </c>
      <c r="B200" s="21" t="s">
        <v>240</v>
      </c>
      <c r="C200" s="21" t="s">
        <v>243</v>
      </c>
      <c r="E200" s="21" t="str">
        <f t="shared" si="51"/>
        <v/>
      </c>
      <c r="F200" s="35">
        <v>24</v>
      </c>
      <c r="G200" s="35">
        <v>0</v>
      </c>
      <c r="H200" s="35" t="s">
        <v>237</v>
      </c>
      <c r="J200" s="33">
        <v>43036</v>
      </c>
      <c r="L200" s="32">
        <v>0.75</v>
      </c>
      <c r="M200" s="35" t="s">
        <v>213</v>
      </c>
      <c r="N200" s="35" t="s">
        <v>55</v>
      </c>
      <c r="O200" s="35" t="s">
        <v>14</v>
      </c>
      <c r="P200" s="35" t="s">
        <v>53</v>
      </c>
      <c r="Q200" s="35">
        <v>6</v>
      </c>
      <c r="R200" s="35">
        <v>4</v>
      </c>
      <c r="S200" s="35">
        <v>0</v>
      </c>
      <c r="T200" s="35">
        <v>1</v>
      </c>
    </row>
    <row r="201" spans="1:20" x14ac:dyDescent="0.35">
      <c r="A201" s="23">
        <f>IF(E201=$A$1,MAX($A$2:$A200)+1,0)</f>
        <v>0</v>
      </c>
      <c r="B201" s="21" t="s">
        <v>240</v>
      </c>
      <c r="C201" s="21" t="s">
        <v>243</v>
      </c>
      <c r="D201" s="21" t="str">
        <f t="shared" ref="D201" si="59">N201</f>
        <v>TSV Haar 2</v>
      </c>
      <c r="E201" s="21" t="str">
        <f t="shared" si="51"/>
        <v>TSV Haar</v>
      </c>
      <c r="F201" s="35">
        <v>25</v>
      </c>
      <c r="G201" s="35">
        <v>0</v>
      </c>
      <c r="H201" s="35" t="s">
        <v>237</v>
      </c>
      <c r="J201" s="33">
        <v>43036</v>
      </c>
      <c r="L201" s="32">
        <v>0.58333333333333337</v>
      </c>
      <c r="M201" s="35" t="s">
        <v>217</v>
      </c>
      <c r="N201" s="35" t="s">
        <v>56</v>
      </c>
      <c r="O201" s="35" t="s">
        <v>200</v>
      </c>
      <c r="P201" s="35" t="s">
        <v>52</v>
      </c>
      <c r="Q201" s="35">
        <v>7</v>
      </c>
      <c r="R201" s="35">
        <v>3</v>
      </c>
      <c r="S201" s="35">
        <v>0</v>
      </c>
      <c r="T201" s="35">
        <v>1</v>
      </c>
    </row>
    <row r="202" spans="1:20" x14ac:dyDescent="0.35">
      <c r="A202" s="23">
        <f>IF(E202=$A$1,MAX($A$2:$A201)+1,0)</f>
        <v>0</v>
      </c>
      <c r="B202" s="21" t="s">
        <v>240</v>
      </c>
      <c r="C202" s="21" t="s">
        <v>243</v>
      </c>
      <c r="E202" s="21" t="str">
        <f t="shared" si="51"/>
        <v/>
      </c>
      <c r="F202" s="35">
        <v>26</v>
      </c>
      <c r="G202" s="35">
        <v>0</v>
      </c>
      <c r="H202" s="35" t="s">
        <v>237</v>
      </c>
      <c r="J202" s="33">
        <v>43036</v>
      </c>
      <c r="L202" s="32">
        <v>0.66666666666666663</v>
      </c>
      <c r="M202" s="35" t="s">
        <v>200</v>
      </c>
      <c r="N202" s="35" t="s">
        <v>52</v>
      </c>
      <c r="O202" s="35" t="s">
        <v>208</v>
      </c>
      <c r="P202" s="35" t="s">
        <v>50</v>
      </c>
      <c r="Q202" s="35">
        <v>3</v>
      </c>
      <c r="R202" s="35">
        <v>1</v>
      </c>
      <c r="S202" s="35">
        <v>0</v>
      </c>
      <c r="T202" s="35">
        <v>1</v>
      </c>
    </row>
    <row r="203" spans="1:20" x14ac:dyDescent="0.35">
      <c r="A203" s="23">
        <f>IF(E203=$A$1,MAX($A$2:$A202)+1,0)</f>
        <v>0</v>
      </c>
      <c r="B203" s="21" t="s">
        <v>240</v>
      </c>
      <c r="C203" s="21" t="s">
        <v>243</v>
      </c>
      <c r="E203" s="21" t="str">
        <f t="shared" si="51"/>
        <v/>
      </c>
      <c r="F203" s="35">
        <v>27</v>
      </c>
      <c r="G203" s="35">
        <v>0</v>
      </c>
      <c r="H203" s="35" t="s">
        <v>237</v>
      </c>
      <c r="J203" s="33">
        <v>43036</v>
      </c>
      <c r="L203" s="32">
        <v>0.75</v>
      </c>
      <c r="M203" s="35" t="s">
        <v>217</v>
      </c>
      <c r="N203" s="35" t="s">
        <v>56</v>
      </c>
      <c r="O203" s="35" t="s">
        <v>208</v>
      </c>
      <c r="P203" s="35" t="s">
        <v>50</v>
      </c>
      <c r="Q203" s="35">
        <v>7</v>
      </c>
      <c r="R203" s="35">
        <v>1</v>
      </c>
      <c r="S203" s="35">
        <v>0</v>
      </c>
      <c r="T203" s="35">
        <v>1</v>
      </c>
    </row>
    <row r="204" spans="1:20" x14ac:dyDescent="0.35">
      <c r="A204" s="23">
        <f>IF(E204=$A$1,MAX($A$2:$A203)+1,0)</f>
        <v>0</v>
      </c>
      <c r="B204" s="21" t="s">
        <v>240</v>
      </c>
      <c r="C204" s="21" t="s">
        <v>244</v>
      </c>
      <c r="D204" s="21" t="str">
        <f t="shared" ref="D204" si="60">N204</f>
        <v>BC Pfaffenhofen-Scheyern 1</v>
      </c>
      <c r="E204" s="21" t="str">
        <f t="shared" si="51"/>
        <v>BC Pfaffenhofen-Scheyern</v>
      </c>
      <c r="F204" s="35">
        <v>28</v>
      </c>
      <c r="G204" s="35">
        <v>0</v>
      </c>
      <c r="H204" s="35" t="s">
        <v>237</v>
      </c>
      <c r="J204" s="33">
        <v>43050</v>
      </c>
      <c r="L204" s="32">
        <v>0.58333333333333337</v>
      </c>
      <c r="M204" s="35" t="s">
        <v>208</v>
      </c>
      <c r="N204" s="35" t="s">
        <v>50</v>
      </c>
      <c r="O204" s="35" t="s">
        <v>186</v>
      </c>
      <c r="P204" s="35" t="s">
        <v>54</v>
      </c>
      <c r="Q204" s="35">
        <v>1</v>
      </c>
      <c r="R204" s="35">
        <v>5</v>
      </c>
      <c r="S204" s="35">
        <v>0</v>
      </c>
      <c r="T204" s="35">
        <v>1</v>
      </c>
    </row>
    <row r="205" spans="1:20" x14ac:dyDescent="0.35">
      <c r="A205" s="23">
        <f>IF(E205=$A$1,MAX($A$2:$A204)+1,0)</f>
        <v>0</v>
      </c>
      <c r="B205" s="21" t="s">
        <v>240</v>
      </c>
      <c r="C205" s="21" t="s">
        <v>244</v>
      </c>
      <c r="E205" s="21" t="str">
        <f t="shared" si="51"/>
        <v/>
      </c>
      <c r="F205" s="35">
        <v>29</v>
      </c>
      <c r="G205" s="35">
        <v>0</v>
      </c>
      <c r="H205" s="35" t="s">
        <v>237</v>
      </c>
      <c r="J205" s="33">
        <v>43050</v>
      </c>
      <c r="L205" s="32">
        <v>0.66666666666666663</v>
      </c>
      <c r="M205" s="35" t="s">
        <v>186</v>
      </c>
      <c r="N205" s="35" t="s">
        <v>54</v>
      </c>
      <c r="O205" s="35" t="s">
        <v>14</v>
      </c>
      <c r="P205" s="35" t="s">
        <v>53</v>
      </c>
      <c r="Q205" s="35">
        <v>5</v>
      </c>
      <c r="R205" s="35">
        <v>4</v>
      </c>
      <c r="S205" s="35">
        <v>0</v>
      </c>
      <c r="T205" s="35">
        <v>1</v>
      </c>
    </row>
    <row r="206" spans="1:20" x14ac:dyDescent="0.35">
      <c r="A206" s="23">
        <f>IF(E206=$A$1,MAX($A$2:$A205)+1,0)</f>
        <v>0</v>
      </c>
      <c r="B206" s="21" t="s">
        <v>240</v>
      </c>
      <c r="C206" s="21" t="s">
        <v>244</v>
      </c>
      <c r="E206" s="21" t="str">
        <f t="shared" si="51"/>
        <v/>
      </c>
      <c r="F206" s="35">
        <v>30</v>
      </c>
      <c r="G206" s="35">
        <v>0</v>
      </c>
      <c r="H206" s="35" t="s">
        <v>237</v>
      </c>
      <c r="J206" s="33">
        <v>43050</v>
      </c>
      <c r="L206" s="32">
        <v>0.75</v>
      </c>
      <c r="M206" s="35" t="s">
        <v>208</v>
      </c>
      <c r="N206" s="35" t="s">
        <v>50</v>
      </c>
      <c r="O206" s="35" t="s">
        <v>14</v>
      </c>
      <c r="P206" s="35" t="s">
        <v>53</v>
      </c>
      <c r="Q206" s="35">
        <v>1</v>
      </c>
      <c r="R206" s="35">
        <v>4</v>
      </c>
      <c r="S206" s="35">
        <v>0</v>
      </c>
      <c r="T206" s="35">
        <v>1</v>
      </c>
    </row>
    <row r="207" spans="1:20" x14ac:dyDescent="0.35">
      <c r="A207" s="23">
        <f>IF(E207=$A$1,MAX($A$2:$A206)+1,0)</f>
        <v>0</v>
      </c>
      <c r="B207" s="21" t="s">
        <v>240</v>
      </c>
      <c r="C207" s="21" t="s">
        <v>244</v>
      </c>
      <c r="D207" s="21" t="str">
        <f t="shared" ref="D207" si="61">N207</f>
        <v>SG Allianz-Unterföhring 1</v>
      </c>
      <c r="E207" s="21" t="str">
        <f t="shared" si="51"/>
        <v>SG Allianz-Unterföhring</v>
      </c>
      <c r="F207" s="35">
        <v>31</v>
      </c>
      <c r="G207" s="35">
        <v>0</v>
      </c>
      <c r="H207" s="35" t="s">
        <v>237</v>
      </c>
      <c r="J207" s="33">
        <v>43050</v>
      </c>
      <c r="L207" s="32">
        <v>0.58333333333333337</v>
      </c>
      <c r="M207" s="35" t="s">
        <v>192</v>
      </c>
      <c r="N207" s="35" t="s">
        <v>51</v>
      </c>
      <c r="O207" s="35" t="s">
        <v>200</v>
      </c>
      <c r="P207" s="35" t="s">
        <v>52</v>
      </c>
      <c r="Q207" s="35">
        <v>2</v>
      </c>
      <c r="R207" s="35">
        <v>3</v>
      </c>
      <c r="S207" s="35">
        <v>0</v>
      </c>
      <c r="T207" s="35">
        <v>1</v>
      </c>
    </row>
    <row r="208" spans="1:20" x14ac:dyDescent="0.35">
      <c r="A208" s="23">
        <f>IF(E208=$A$1,MAX($A$2:$A207)+1,0)</f>
        <v>0</v>
      </c>
      <c r="B208" s="21" t="s">
        <v>240</v>
      </c>
      <c r="C208" s="21" t="s">
        <v>244</v>
      </c>
      <c r="E208" s="21" t="str">
        <f t="shared" si="51"/>
        <v/>
      </c>
      <c r="F208" s="35">
        <v>32</v>
      </c>
      <c r="G208" s="35">
        <v>0</v>
      </c>
      <c r="H208" s="35" t="s">
        <v>237</v>
      </c>
      <c r="J208" s="33">
        <v>43050</v>
      </c>
      <c r="L208" s="32">
        <v>0.66666666666666663</v>
      </c>
      <c r="M208" s="35" t="s">
        <v>200</v>
      </c>
      <c r="N208" s="35" t="s">
        <v>52</v>
      </c>
      <c r="O208" s="35" t="s">
        <v>193</v>
      </c>
      <c r="P208" s="35" t="s">
        <v>138</v>
      </c>
      <c r="Q208" s="35">
        <v>3</v>
      </c>
      <c r="R208" s="35">
        <v>8</v>
      </c>
      <c r="S208" s="35">
        <v>0</v>
      </c>
      <c r="T208" s="35">
        <v>1</v>
      </c>
    </row>
    <row r="209" spans="1:20" x14ac:dyDescent="0.35">
      <c r="A209" s="23">
        <f>IF(E209=$A$1,MAX($A$2:$A208)+1,0)</f>
        <v>0</v>
      </c>
      <c r="B209" s="21" t="s">
        <v>240</v>
      </c>
      <c r="C209" s="21" t="s">
        <v>244</v>
      </c>
      <c r="E209" s="21" t="str">
        <f t="shared" si="51"/>
        <v/>
      </c>
      <c r="F209" s="35">
        <v>33</v>
      </c>
      <c r="G209" s="35">
        <v>0</v>
      </c>
      <c r="H209" s="35" t="s">
        <v>237</v>
      </c>
      <c r="J209" s="33">
        <v>43050</v>
      </c>
      <c r="L209" s="32">
        <v>0.75</v>
      </c>
      <c r="M209" s="35" t="s">
        <v>192</v>
      </c>
      <c r="N209" s="35" t="s">
        <v>51</v>
      </c>
      <c r="O209" s="35" t="s">
        <v>193</v>
      </c>
      <c r="P209" s="35" t="s">
        <v>138</v>
      </c>
      <c r="Q209" s="35">
        <v>2</v>
      </c>
      <c r="R209" s="35">
        <v>8</v>
      </c>
      <c r="S209" s="35">
        <v>0</v>
      </c>
      <c r="T209" s="35">
        <v>1</v>
      </c>
    </row>
    <row r="210" spans="1:20" x14ac:dyDescent="0.35">
      <c r="A210" s="23">
        <f>IF(E210=$A$1,MAX($A$2:$A209)+1,0)</f>
        <v>0</v>
      </c>
      <c r="B210" s="21" t="s">
        <v>240</v>
      </c>
      <c r="C210" s="21" t="s">
        <v>244</v>
      </c>
      <c r="D210" s="21" t="str">
        <f t="shared" ref="D210" si="62">N210</f>
        <v>ESV München 5</v>
      </c>
      <c r="E210" s="21" t="str">
        <f t="shared" si="51"/>
        <v>ESV München</v>
      </c>
      <c r="F210" s="35">
        <v>34</v>
      </c>
      <c r="G210" s="35">
        <v>0</v>
      </c>
      <c r="H210" s="35" t="s">
        <v>237</v>
      </c>
      <c r="J210" s="33">
        <v>43050</v>
      </c>
      <c r="L210" s="32">
        <v>0.58333333333333337</v>
      </c>
      <c r="M210" s="35" t="s">
        <v>218</v>
      </c>
      <c r="N210" s="35" t="s">
        <v>58</v>
      </c>
      <c r="O210" s="35" t="s">
        <v>217</v>
      </c>
      <c r="P210" s="35" t="s">
        <v>56</v>
      </c>
      <c r="Q210" s="35">
        <v>9</v>
      </c>
      <c r="R210" s="35">
        <v>7</v>
      </c>
      <c r="S210" s="35">
        <v>0</v>
      </c>
      <c r="T210" s="35">
        <v>1</v>
      </c>
    </row>
    <row r="211" spans="1:20" x14ac:dyDescent="0.35">
      <c r="A211" s="23">
        <f>IF(E211=$A$1,MAX($A$2:$A210)+1,0)</f>
        <v>0</v>
      </c>
      <c r="B211" s="21" t="s">
        <v>240</v>
      </c>
      <c r="C211" s="21" t="s">
        <v>244</v>
      </c>
      <c r="E211" s="21" t="str">
        <f t="shared" si="51"/>
        <v/>
      </c>
      <c r="F211" s="35">
        <v>35</v>
      </c>
      <c r="G211" s="35">
        <v>0</v>
      </c>
      <c r="H211" s="35" t="s">
        <v>237</v>
      </c>
      <c r="J211" s="33">
        <v>43050</v>
      </c>
      <c r="L211" s="32">
        <v>0.66666666666666663</v>
      </c>
      <c r="M211" s="35" t="s">
        <v>217</v>
      </c>
      <c r="N211" s="35" t="s">
        <v>56</v>
      </c>
      <c r="O211" s="35" t="s">
        <v>213</v>
      </c>
      <c r="P211" s="35" t="s">
        <v>55</v>
      </c>
      <c r="Q211" s="35">
        <v>7</v>
      </c>
      <c r="R211" s="35">
        <v>6</v>
      </c>
      <c r="S211" s="35">
        <v>0</v>
      </c>
      <c r="T211" s="35">
        <v>1</v>
      </c>
    </row>
    <row r="212" spans="1:20" x14ac:dyDescent="0.35">
      <c r="A212" s="23">
        <f>IF(E212=$A$1,MAX($A$2:$A211)+1,0)</f>
        <v>0</v>
      </c>
      <c r="B212" s="21" t="s">
        <v>240</v>
      </c>
      <c r="C212" s="21" t="s">
        <v>244</v>
      </c>
      <c r="E212" s="21" t="str">
        <f t="shared" si="51"/>
        <v/>
      </c>
      <c r="F212" s="35">
        <v>36</v>
      </c>
      <c r="G212" s="35">
        <v>0</v>
      </c>
      <c r="H212" s="35" t="s">
        <v>237</v>
      </c>
      <c r="J212" s="33">
        <v>43050</v>
      </c>
      <c r="L212" s="32">
        <v>0.75</v>
      </c>
      <c r="M212" s="35" t="s">
        <v>218</v>
      </c>
      <c r="N212" s="35" t="s">
        <v>58</v>
      </c>
      <c r="O212" s="35" t="s">
        <v>213</v>
      </c>
      <c r="P212" s="35" t="s">
        <v>55</v>
      </c>
      <c r="Q212" s="35">
        <v>9</v>
      </c>
      <c r="R212" s="35">
        <v>6</v>
      </c>
      <c r="S212" s="35">
        <v>0</v>
      </c>
      <c r="T212" s="35">
        <v>1</v>
      </c>
    </row>
    <row r="213" spans="1:20" x14ac:dyDescent="0.35">
      <c r="A213" s="23">
        <f>IF(E213=$A$1,MAX($A$2:$A212)+1,0)</f>
        <v>0</v>
      </c>
      <c r="B213" s="21" t="s">
        <v>240</v>
      </c>
      <c r="C213" s="21" t="s">
        <v>245</v>
      </c>
      <c r="D213" s="21" t="str">
        <f t="shared" ref="D213" si="63">N213</f>
        <v>TSV Neufahrn 1</v>
      </c>
      <c r="E213" s="21" t="str">
        <f t="shared" si="51"/>
        <v>TSV Neufahrn</v>
      </c>
      <c r="F213" s="35">
        <v>37</v>
      </c>
      <c r="G213" s="35">
        <v>1</v>
      </c>
      <c r="H213" s="35" t="s">
        <v>237</v>
      </c>
      <c r="J213" s="33">
        <v>43120</v>
      </c>
      <c r="L213" s="32">
        <v>0.58333333333333337</v>
      </c>
      <c r="M213" s="35" t="s">
        <v>200</v>
      </c>
      <c r="N213" s="35" t="s">
        <v>52</v>
      </c>
      <c r="O213" s="35" t="s">
        <v>217</v>
      </c>
      <c r="P213" s="35" t="s">
        <v>56</v>
      </c>
      <c r="Q213" s="35">
        <v>3</v>
      </c>
      <c r="R213" s="35">
        <v>7</v>
      </c>
      <c r="S213" s="35">
        <v>0</v>
      </c>
      <c r="T213" s="35">
        <v>1</v>
      </c>
    </row>
    <row r="214" spans="1:20" x14ac:dyDescent="0.35">
      <c r="A214" s="23">
        <f>IF(E214=$A$1,MAX($A$2:$A213)+1,0)</f>
        <v>0</v>
      </c>
      <c r="B214" s="21" t="s">
        <v>240</v>
      </c>
      <c r="C214" s="21" t="s">
        <v>245</v>
      </c>
      <c r="E214" s="21" t="str">
        <f t="shared" si="51"/>
        <v/>
      </c>
      <c r="F214" s="35">
        <v>38</v>
      </c>
      <c r="G214" s="35">
        <v>1</v>
      </c>
      <c r="H214" s="35" t="s">
        <v>237</v>
      </c>
      <c r="J214" s="33">
        <v>43120</v>
      </c>
      <c r="L214" s="32">
        <v>0.66666666666666663</v>
      </c>
      <c r="M214" s="35" t="s">
        <v>217</v>
      </c>
      <c r="N214" s="35" t="s">
        <v>56</v>
      </c>
      <c r="O214" s="35" t="s">
        <v>14</v>
      </c>
      <c r="P214" s="35" t="s">
        <v>53</v>
      </c>
      <c r="Q214" s="35">
        <v>7</v>
      </c>
      <c r="R214" s="35">
        <v>4</v>
      </c>
      <c r="S214" s="35">
        <v>0</v>
      </c>
      <c r="T214" s="35">
        <v>1</v>
      </c>
    </row>
    <row r="215" spans="1:20" x14ac:dyDescent="0.35">
      <c r="A215" s="23">
        <f>IF(E215=$A$1,MAX($A$2:$A214)+1,0)</f>
        <v>0</v>
      </c>
      <c r="B215" s="21" t="s">
        <v>240</v>
      </c>
      <c r="C215" s="21" t="s">
        <v>245</v>
      </c>
      <c r="E215" s="21" t="str">
        <f t="shared" si="51"/>
        <v/>
      </c>
      <c r="F215" s="35">
        <v>39</v>
      </c>
      <c r="G215" s="35">
        <v>1</v>
      </c>
      <c r="H215" s="35" t="s">
        <v>237</v>
      </c>
      <c r="J215" s="33">
        <v>43120</v>
      </c>
      <c r="L215" s="32">
        <v>0.75</v>
      </c>
      <c r="M215" s="35" t="s">
        <v>200</v>
      </c>
      <c r="N215" s="35" t="s">
        <v>52</v>
      </c>
      <c r="O215" s="35" t="s">
        <v>14</v>
      </c>
      <c r="P215" s="35" t="s">
        <v>53</v>
      </c>
      <c r="Q215" s="35">
        <v>3</v>
      </c>
      <c r="R215" s="35">
        <v>4</v>
      </c>
      <c r="S215" s="35">
        <v>0</v>
      </c>
      <c r="T215" s="35">
        <v>1</v>
      </c>
    </row>
    <row r="216" spans="1:20" x14ac:dyDescent="0.35">
      <c r="A216" s="23">
        <f>IF(E216=$A$1,MAX($A$2:$A215)+1,0)</f>
        <v>0</v>
      </c>
      <c r="B216" s="21" t="s">
        <v>240</v>
      </c>
      <c r="C216" s="21" t="s">
        <v>245</v>
      </c>
      <c r="D216" s="21" t="str">
        <f t="shared" ref="D216" si="64">N216</f>
        <v>HVB-Club München 1</v>
      </c>
      <c r="E216" s="21" t="str">
        <f t="shared" si="51"/>
        <v>HVB-Club München</v>
      </c>
      <c r="F216" s="35">
        <v>40</v>
      </c>
      <c r="G216" s="35">
        <v>1</v>
      </c>
      <c r="H216" s="35" t="s">
        <v>237</v>
      </c>
      <c r="J216" s="33">
        <v>43120</v>
      </c>
      <c r="L216" s="32">
        <v>0.58333333333333337</v>
      </c>
      <c r="M216" s="35" t="s">
        <v>193</v>
      </c>
      <c r="N216" s="35" t="s">
        <v>138</v>
      </c>
      <c r="O216" s="35" t="s">
        <v>213</v>
      </c>
      <c r="P216" s="35" t="s">
        <v>55</v>
      </c>
      <c r="Q216" s="35">
        <v>8</v>
      </c>
      <c r="R216" s="35">
        <v>6</v>
      </c>
      <c r="S216" s="35">
        <v>0</v>
      </c>
      <c r="T216" s="35">
        <v>1</v>
      </c>
    </row>
    <row r="217" spans="1:20" x14ac:dyDescent="0.35">
      <c r="A217" s="23">
        <f>IF(E217=$A$1,MAX($A$2:$A216)+1,0)</f>
        <v>0</v>
      </c>
      <c r="B217" s="21" t="s">
        <v>240</v>
      </c>
      <c r="C217" s="21" t="s">
        <v>245</v>
      </c>
      <c r="E217" s="21" t="str">
        <f t="shared" si="51"/>
        <v/>
      </c>
      <c r="F217" s="35">
        <v>41</v>
      </c>
      <c r="G217" s="35">
        <v>1</v>
      </c>
      <c r="H217" s="35" t="s">
        <v>237</v>
      </c>
      <c r="J217" s="33">
        <v>43120</v>
      </c>
      <c r="L217" s="32">
        <v>0.66666666666666663</v>
      </c>
      <c r="M217" s="35" t="s">
        <v>213</v>
      </c>
      <c r="N217" s="35" t="s">
        <v>55</v>
      </c>
      <c r="O217" s="35" t="s">
        <v>192</v>
      </c>
      <c r="P217" s="35" t="s">
        <v>51</v>
      </c>
      <c r="Q217" s="35">
        <v>6</v>
      </c>
      <c r="R217" s="35">
        <v>2</v>
      </c>
      <c r="S217" s="35">
        <v>0</v>
      </c>
      <c r="T217" s="35">
        <v>1</v>
      </c>
    </row>
    <row r="218" spans="1:20" x14ac:dyDescent="0.35">
      <c r="A218" s="23">
        <f>IF(E218=$A$1,MAX($A$2:$A217)+1,0)</f>
        <v>0</v>
      </c>
      <c r="B218" s="21" t="s">
        <v>240</v>
      </c>
      <c r="C218" s="21" t="s">
        <v>245</v>
      </c>
      <c r="E218" s="21" t="str">
        <f t="shared" si="51"/>
        <v/>
      </c>
      <c r="F218" s="35">
        <v>42</v>
      </c>
      <c r="G218" s="35">
        <v>1</v>
      </c>
      <c r="H218" s="35" t="s">
        <v>237</v>
      </c>
      <c r="J218" s="33">
        <v>43120</v>
      </c>
      <c r="L218" s="32">
        <v>0.75</v>
      </c>
      <c r="M218" s="35" t="s">
        <v>193</v>
      </c>
      <c r="N218" s="35" t="s">
        <v>138</v>
      </c>
      <c r="O218" s="35" t="s">
        <v>192</v>
      </c>
      <c r="P218" s="35" t="s">
        <v>51</v>
      </c>
      <c r="Q218" s="35">
        <v>8</v>
      </c>
      <c r="R218" s="35">
        <v>2</v>
      </c>
      <c r="S218" s="35">
        <v>0</v>
      </c>
      <c r="T218" s="35">
        <v>1</v>
      </c>
    </row>
    <row r="219" spans="1:20" x14ac:dyDescent="0.35">
      <c r="A219" s="23">
        <f>IF(E219=$A$1,MAX($A$2:$A218)+1,0)</f>
        <v>0</v>
      </c>
      <c r="B219" s="21" t="s">
        <v>240</v>
      </c>
      <c r="C219" s="21" t="s">
        <v>245</v>
      </c>
      <c r="D219" s="21" t="str">
        <f t="shared" ref="D219" si="65">N219</f>
        <v>ESV München 5</v>
      </c>
      <c r="E219" s="21" t="str">
        <f t="shared" si="51"/>
        <v>ESV München</v>
      </c>
      <c r="F219" s="35">
        <v>43</v>
      </c>
      <c r="G219" s="35">
        <v>1</v>
      </c>
      <c r="H219" s="35" t="s">
        <v>237</v>
      </c>
      <c r="J219" s="33">
        <v>43120</v>
      </c>
      <c r="L219" s="32">
        <v>0.58333333333333337</v>
      </c>
      <c r="M219" s="35" t="s">
        <v>218</v>
      </c>
      <c r="N219" s="35" t="s">
        <v>58</v>
      </c>
      <c r="O219" s="35" t="s">
        <v>186</v>
      </c>
      <c r="P219" s="35" t="s">
        <v>54</v>
      </c>
      <c r="Q219" s="35">
        <v>9</v>
      </c>
      <c r="R219" s="35">
        <v>5</v>
      </c>
      <c r="S219" s="35">
        <v>0</v>
      </c>
      <c r="T219" s="35">
        <v>1</v>
      </c>
    </row>
    <row r="220" spans="1:20" x14ac:dyDescent="0.35">
      <c r="A220" s="23">
        <f>IF(E220=$A$1,MAX($A$2:$A219)+1,0)</f>
        <v>0</v>
      </c>
      <c r="B220" s="21" t="s">
        <v>240</v>
      </c>
      <c r="C220" s="21" t="s">
        <v>245</v>
      </c>
      <c r="E220" s="21" t="str">
        <f t="shared" si="51"/>
        <v/>
      </c>
      <c r="F220" s="35">
        <v>44</v>
      </c>
      <c r="G220" s="35">
        <v>1</v>
      </c>
      <c r="H220" s="35" t="s">
        <v>237</v>
      </c>
      <c r="J220" s="33">
        <v>43120</v>
      </c>
      <c r="L220" s="32">
        <v>0.66666666666666663</v>
      </c>
      <c r="M220" s="35" t="s">
        <v>186</v>
      </c>
      <c r="N220" s="35" t="s">
        <v>54</v>
      </c>
      <c r="O220" s="35" t="s">
        <v>208</v>
      </c>
      <c r="P220" s="35" t="s">
        <v>50</v>
      </c>
      <c r="Q220" s="35">
        <v>5</v>
      </c>
      <c r="R220" s="35">
        <v>1</v>
      </c>
      <c r="S220" s="35">
        <v>0</v>
      </c>
      <c r="T220" s="35">
        <v>1</v>
      </c>
    </row>
    <row r="221" spans="1:20" x14ac:dyDescent="0.35">
      <c r="A221" s="23">
        <f>IF(E221=$A$1,MAX($A$2:$A220)+1,0)</f>
        <v>0</v>
      </c>
      <c r="B221" s="21" t="s">
        <v>240</v>
      </c>
      <c r="C221" s="21" t="s">
        <v>245</v>
      </c>
      <c r="E221" s="21" t="str">
        <f t="shared" si="51"/>
        <v/>
      </c>
      <c r="F221" s="35">
        <v>45</v>
      </c>
      <c r="G221" s="35">
        <v>1</v>
      </c>
      <c r="H221" s="35" t="s">
        <v>237</v>
      </c>
      <c r="J221" s="33">
        <v>43120</v>
      </c>
      <c r="L221" s="32">
        <v>0.75</v>
      </c>
      <c r="M221" s="35" t="s">
        <v>218</v>
      </c>
      <c r="N221" s="35" t="s">
        <v>58</v>
      </c>
      <c r="O221" s="35" t="s">
        <v>208</v>
      </c>
      <c r="P221" s="35" t="s">
        <v>50</v>
      </c>
      <c r="Q221" s="35">
        <v>9</v>
      </c>
      <c r="R221" s="35">
        <v>1</v>
      </c>
      <c r="S221" s="35">
        <v>0</v>
      </c>
      <c r="T221" s="35">
        <v>1</v>
      </c>
    </row>
    <row r="222" spans="1:20" x14ac:dyDescent="0.35">
      <c r="A222" s="23">
        <f>IF(E222=$A$1,MAX($A$2:$A221)+1,0)</f>
        <v>0</v>
      </c>
      <c r="B222" s="21" t="s">
        <v>240</v>
      </c>
      <c r="C222" s="21" t="s">
        <v>246</v>
      </c>
      <c r="D222" s="21" t="str">
        <f t="shared" ref="D222" si="66">N222</f>
        <v>BC Pfaffenhofen-Scheyern 1</v>
      </c>
      <c r="E222" s="21" t="str">
        <f t="shared" si="51"/>
        <v>BC Pfaffenhofen-Scheyern</v>
      </c>
      <c r="F222" s="35">
        <v>46</v>
      </c>
      <c r="G222" s="35">
        <v>1</v>
      </c>
      <c r="H222" s="35" t="s">
        <v>237</v>
      </c>
      <c r="J222" s="33">
        <v>43142</v>
      </c>
      <c r="L222" s="32">
        <v>0.58333333333333337</v>
      </c>
      <c r="M222" s="35" t="s">
        <v>208</v>
      </c>
      <c r="N222" s="35" t="s">
        <v>50</v>
      </c>
      <c r="O222" s="35" t="s">
        <v>200</v>
      </c>
      <c r="P222" s="35" t="s">
        <v>52</v>
      </c>
      <c r="Q222" s="35">
        <v>1</v>
      </c>
      <c r="R222" s="35">
        <v>3</v>
      </c>
      <c r="S222" s="35">
        <v>0</v>
      </c>
      <c r="T222" s="35">
        <v>1</v>
      </c>
    </row>
    <row r="223" spans="1:20" x14ac:dyDescent="0.35">
      <c r="A223" s="23">
        <f>IF(E223=$A$1,MAX($A$2:$A222)+1,0)</f>
        <v>0</v>
      </c>
      <c r="B223" s="21" t="s">
        <v>240</v>
      </c>
      <c r="C223" s="21" t="s">
        <v>246</v>
      </c>
      <c r="E223" s="21" t="str">
        <f t="shared" si="51"/>
        <v/>
      </c>
      <c r="F223" s="35">
        <v>47</v>
      </c>
      <c r="G223" s="35">
        <v>1</v>
      </c>
      <c r="H223" s="35" t="s">
        <v>237</v>
      </c>
      <c r="J223" s="33">
        <v>43142</v>
      </c>
      <c r="L223" s="32">
        <v>0.66666666666666663</v>
      </c>
      <c r="M223" s="35" t="s">
        <v>200</v>
      </c>
      <c r="N223" s="35" t="s">
        <v>52</v>
      </c>
      <c r="O223" s="35" t="s">
        <v>192</v>
      </c>
      <c r="P223" s="35" t="s">
        <v>51</v>
      </c>
      <c r="Q223" s="35">
        <v>3</v>
      </c>
      <c r="R223" s="35">
        <v>2</v>
      </c>
      <c r="S223" s="35">
        <v>0</v>
      </c>
      <c r="T223" s="35">
        <v>1</v>
      </c>
    </row>
    <row r="224" spans="1:20" x14ac:dyDescent="0.35">
      <c r="A224" s="23">
        <f>IF(E224=$A$1,MAX($A$2:$A223)+1,0)</f>
        <v>0</v>
      </c>
      <c r="B224" s="21" t="s">
        <v>240</v>
      </c>
      <c r="C224" s="21" t="s">
        <v>246</v>
      </c>
      <c r="E224" s="21" t="str">
        <f t="shared" si="51"/>
        <v/>
      </c>
      <c r="F224" s="35">
        <v>48</v>
      </c>
      <c r="G224" s="35">
        <v>1</v>
      </c>
      <c r="H224" s="35" t="s">
        <v>237</v>
      </c>
      <c r="J224" s="33">
        <v>43142</v>
      </c>
      <c r="L224" s="32">
        <v>0.75</v>
      </c>
      <c r="M224" s="35" t="s">
        <v>208</v>
      </c>
      <c r="N224" s="35" t="s">
        <v>50</v>
      </c>
      <c r="O224" s="35" t="s">
        <v>192</v>
      </c>
      <c r="P224" s="35" t="s">
        <v>51</v>
      </c>
      <c r="Q224" s="35">
        <v>1</v>
      </c>
      <c r="R224" s="35">
        <v>2</v>
      </c>
      <c r="S224" s="35">
        <v>0</v>
      </c>
      <c r="T224" s="35">
        <v>1</v>
      </c>
    </row>
    <row r="225" spans="1:20" x14ac:dyDescent="0.35">
      <c r="A225" s="23">
        <f>IF(E225=$A$1,MAX($A$2:$A224)+1,0)</f>
        <v>0</v>
      </c>
      <c r="B225" s="21" t="s">
        <v>240</v>
      </c>
      <c r="C225" s="21" t="s">
        <v>246</v>
      </c>
      <c r="D225" s="21" t="str">
        <f t="shared" ref="D225" si="67">N225</f>
        <v>SV Lohhof 3</v>
      </c>
      <c r="E225" s="21" t="str">
        <f t="shared" si="51"/>
        <v>SV Lohhof</v>
      </c>
      <c r="F225" s="35">
        <v>49</v>
      </c>
      <c r="G225" s="35">
        <v>1</v>
      </c>
      <c r="H225" s="35" t="s">
        <v>237</v>
      </c>
      <c r="J225" s="33">
        <v>43142</v>
      </c>
      <c r="L225" s="32">
        <v>0.58333333333333337</v>
      </c>
      <c r="M225" s="35" t="s">
        <v>14</v>
      </c>
      <c r="N225" s="35" t="s">
        <v>53</v>
      </c>
      <c r="O225" s="35" t="s">
        <v>186</v>
      </c>
      <c r="P225" s="35" t="s">
        <v>54</v>
      </c>
      <c r="Q225" s="35">
        <v>4</v>
      </c>
      <c r="R225" s="35">
        <v>5</v>
      </c>
      <c r="S225" s="35">
        <v>0</v>
      </c>
      <c r="T225" s="35">
        <v>1</v>
      </c>
    </row>
    <row r="226" spans="1:20" x14ac:dyDescent="0.35">
      <c r="A226" s="23">
        <f>IF(E226=$A$1,MAX($A$2:$A225)+1,0)</f>
        <v>0</v>
      </c>
      <c r="B226" s="21" t="s">
        <v>240</v>
      </c>
      <c r="C226" s="21" t="s">
        <v>246</v>
      </c>
      <c r="E226" s="21" t="str">
        <f t="shared" si="51"/>
        <v/>
      </c>
      <c r="F226" s="35">
        <v>50</v>
      </c>
      <c r="G226" s="35">
        <v>1</v>
      </c>
      <c r="H226" s="35" t="s">
        <v>237</v>
      </c>
      <c r="J226" s="33">
        <v>43142</v>
      </c>
      <c r="L226" s="32">
        <v>0.66666666666666663</v>
      </c>
      <c r="M226" s="35" t="s">
        <v>186</v>
      </c>
      <c r="N226" s="35" t="s">
        <v>54</v>
      </c>
      <c r="O226" s="35" t="s">
        <v>213</v>
      </c>
      <c r="P226" s="35" t="s">
        <v>55</v>
      </c>
      <c r="Q226" s="35">
        <v>5</v>
      </c>
      <c r="R226" s="35">
        <v>6</v>
      </c>
      <c r="S226" s="35">
        <v>0</v>
      </c>
      <c r="T226" s="35">
        <v>1</v>
      </c>
    </row>
    <row r="227" spans="1:20" x14ac:dyDescent="0.35">
      <c r="A227" s="23">
        <f>IF(E227=$A$1,MAX($A$2:$A226)+1,0)</f>
        <v>0</v>
      </c>
      <c r="B227" s="21" t="s">
        <v>240</v>
      </c>
      <c r="C227" s="21" t="s">
        <v>246</v>
      </c>
      <c r="E227" s="21" t="str">
        <f t="shared" si="51"/>
        <v/>
      </c>
      <c r="F227" s="35">
        <v>51</v>
      </c>
      <c r="G227" s="35">
        <v>1</v>
      </c>
      <c r="H227" s="35" t="s">
        <v>237</v>
      </c>
      <c r="J227" s="33">
        <v>43142</v>
      </c>
      <c r="L227" s="32">
        <v>0.75</v>
      </c>
      <c r="M227" s="35" t="s">
        <v>14</v>
      </c>
      <c r="N227" s="35" t="s">
        <v>53</v>
      </c>
      <c r="O227" s="35" t="s">
        <v>213</v>
      </c>
      <c r="P227" s="35" t="s">
        <v>55</v>
      </c>
      <c r="Q227" s="35">
        <v>4</v>
      </c>
      <c r="R227" s="35">
        <v>6</v>
      </c>
      <c r="S227" s="35">
        <v>0</v>
      </c>
      <c r="T227" s="35">
        <v>1</v>
      </c>
    </row>
    <row r="228" spans="1:20" x14ac:dyDescent="0.35">
      <c r="A228" s="23">
        <f>IF(E228=$A$1,MAX($A$2:$A227)+1,0)</f>
        <v>0</v>
      </c>
      <c r="B228" s="21" t="s">
        <v>240</v>
      </c>
      <c r="C228" s="21" t="s">
        <v>246</v>
      </c>
      <c r="D228" s="21" t="str">
        <f t="shared" ref="D228" si="68">N228</f>
        <v>TSV Haar 2</v>
      </c>
      <c r="E228" s="21" t="str">
        <f t="shared" si="51"/>
        <v>TSV Haar</v>
      </c>
      <c r="F228" s="35">
        <v>52</v>
      </c>
      <c r="G228" s="35">
        <v>1</v>
      </c>
      <c r="H228" s="35" t="s">
        <v>237</v>
      </c>
      <c r="J228" s="33">
        <v>43142</v>
      </c>
      <c r="L228" s="32">
        <v>0.58333333333333337</v>
      </c>
      <c r="M228" s="35" t="s">
        <v>217</v>
      </c>
      <c r="N228" s="35" t="s">
        <v>56</v>
      </c>
      <c r="O228" s="35" t="s">
        <v>218</v>
      </c>
      <c r="P228" s="35" t="s">
        <v>58</v>
      </c>
      <c r="Q228" s="35">
        <v>7</v>
      </c>
      <c r="R228" s="35">
        <v>9</v>
      </c>
      <c r="S228" s="35">
        <v>0</v>
      </c>
      <c r="T228" s="35">
        <v>1</v>
      </c>
    </row>
    <row r="229" spans="1:20" x14ac:dyDescent="0.35">
      <c r="A229" s="23">
        <f>IF(E229=$A$1,MAX($A$2:$A228)+1,0)</f>
        <v>0</v>
      </c>
      <c r="B229" s="21" t="s">
        <v>240</v>
      </c>
      <c r="C229" s="21" t="s">
        <v>246</v>
      </c>
      <c r="E229" s="21" t="str">
        <f t="shared" si="51"/>
        <v/>
      </c>
      <c r="F229" s="35">
        <v>53</v>
      </c>
      <c r="G229" s="35">
        <v>1</v>
      </c>
      <c r="H229" s="35" t="s">
        <v>237</v>
      </c>
      <c r="J229" s="33">
        <v>43142</v>
      </c>
      <c r="L229" s="32">
        <v>0.66666666666666663</v>
      </c>
      <c r="M229" s="35" t="s">
        <v>218</v>
      </c>
      <c r="N229" s="35" t="s">
        <v>58</v>
      </c>
      <c r="O229" s="35" t="s">
        <v>193</v>
      </c>
      <c r="P229" s="35" t="s">
        <v>138</v>
      </c>
      <c r="Q229" s="35">
        <v>9</v>
      </c>
      <c r="R229" s="35">
        <v>8</v>
      </c>
      <c r="S229" s="35">
        <v>0</v>
      </c>
      <c r="T229" s="35">
        <v>1</v>
      </c>
    </row>
    <row r="230" spans="1:20" x14ac:dyDescent="0.35">
      <c r="A230" s="23">
        <f>IF(E230=$A$1,MAX($A$2:$A229)+1,0)</f>
        <v>0</v>
      </c>
      <c r="B230" s="21" t="s">
        <v>240</v>
      </c>
      <c r="C230" s="21" t="s">
        <v>246</v>
      </c>
      <c r="E230" s="21" t="str">
        <f t="shared" si="51"/>
        <v/>
      </c>
      <c r="F230" s="35">
        <v>54</v>
      </c>
      <c r="G230" s="35">
        <v>1</v>
      </c>
      <c r="H230" s="35" t="s">
        <v>237</v>
      </c>
      <c r="J230" s="33">
        <v>43142</v>
      </c>
      <c r="L230" s="32">
        <v>0.75</v>
      </c>
      <c r="M230" s="35" t="s">
        <v>217</v>
      </c>
      <c r="N230" s="35" t="s">
        <v>56</v>
      </c>
      <c r="O230" s="35" t="s">
        <v>193</v>
      </c>
      <c r="P230" s="35" t="s">
        <v>138</v>
      </c>
      <c r="Q230" s="35">
        <v>7</v>
      </c>
      <c r="R230" s="35">
        <v>8</v>
      </c>
      <c r="S230" s="35">
        <v>0</v>
      </c>
      <c r="T230" s="35">
        <v>1</v>
      </c>
    </row>
    <row r="231" spans="1:20" x14ac:dyDescent="0.35">
      <c r="A231" s="23">
        <f>IF(E231=$A$1,MAX($A$2:$A230)+1,0)</f>
        <v>0</v>
      </c>
      <c r="B231" s="21" t="s">
        <v>240</v>
      </c>
      <c r="C231" s="21" t="s">
        <v>247</v>
      </c>
      <c r="D231" s="21" t="str">
        <f t="shared" ref="D231" si="69">N231</f>
        <v>SG Allianz-Unterföhring 1</v>
      </c>
      <c r="E231" s="21" t="str">
        <f t="shared" si="51"/>
        <v>SG Allianz-Unterföhring</v>
      </c>
      <c r="F231" s="35">
        <v>55</v>
      </c>
      <c r="G231" s="35">
        <v>1</v>
      </c>
      <c r="H231" s="35" t="s">
        <v>237</v>
      </c>
      <c r="J231" s="33">
        <v>43163</v>
      </c>
      <c r="L231" s="32">
        <v>0.58333333333333337</v>
      </c>
      <c r="M231" s="35" t="s">
        <v>192</v>
      </c>
      <c r="N231" s="35" t="s">
        <v>51</v>
      </c>
      <c r="O231" s="35" t="s">
        <v>14</v>
      </c>
      <c r="P231" s="35" t="s">
        <v>53</v>
      </c>
      <c r="Q231" s="35">
        <v>2</v>
      </c>
      <c r="R231" s="35">
        <v>4</v>
      </c>
      <c r="S231" s="35">
        <v>0</v>
      </c>
      <c r="T231" s="35">
        <v>1</v>
      </c>
    </row>
    <row r="232" spans="1:20" x14ac:dyDescent="0.35">
      <c r="A232" s="23">
        <f>IF(E232=$A$1,MAX($A$2:$A231)+1,0)</f>
        <v>0</v>
      </c>
      <c r="B232" s="21" t="s">
        <v>240</v>
      </c>
      <c r="C232" s="21" t="s">
        <v>247</v>
      </c>
      <c r="E232" s="21" t="str">
        <f t="shared" si="51"/>
        <v/>
      </c>
      <c r="F232" s="35">
        <v>56</v>
      </c>
      <c r="G232" s="35">
        <v>1</v>
      </c>
      <c r="H232" s="35" t="s">
        <v>237</v>
      </c>
      <c r="J232" s="33">
        <v>43163</v>
      </c>
      <c r="L232" s="32">
        <v>0.66666666666666663</v>
      </c>
      <c r="M232" s="35" t="s">
        <v>14</v>
      </c>
      <c r="N232" s="35" t="s">
        <v>53</v>
      </c>
      <c r="O232" s="35" t="s">
        <v>218</v>
      </c>
      <c r="P232" s="35" t="s">
        <v>58</v>
      </c>
      <c r="Q232" s="35">
        <v>4</v>
      </c>
      <c r="R232" s="35">
        <v>9</v>
      </c>
      <c r="S232" s="35">
        <v>0</v>
      </c>
      <c r="T232" s="35">
        <v>1</v>
      </c>
    </row>
    <row r="233" spans="1:20" x14ac:dyDescent="0.35">
      <c r="A233" s="23">
        <f>IF(E233=$A$1,MAX($A$2:$A232)+1,0)</f>
        <v>0</v>
      </c>
      <c r="B233" s="21" t="s">
        <v>240</v>
      </c>
      <c r="C233" s="21" t="s">
        <v>247</v>
      </c>
      <c r="E233" s="21" t="str">
        <f t="shared" si="51"/>
        <v/>
      </c>
      <c r="F233" s="35">
        <v>57</v>
      </c>
      <c r="G233" s="35">
        <v>1</v>
      </c>
      <c r="H233" s="35" t="s">
        <v>237</v>
      </c>
      <c r="J233" s="33">
        <v>43163</v>
      </c>
      <c r="L233" s="32">
        <v>0.75</v>
      </c>
      <c r="M233" s="35" t="s">
        <v>192</v>
      </c>
      <c r="N233" s="35" t="s">
        <v>51</v>
      </c>
      <c r="O233" s="35" t="s">
        <v>218</v>
      </c>
      <c r="P233" s="35" t="s">
        <v>58</v>
      </c>
      <c r="Q233" s="35">
        <v>2</v>
      </c>
      <c r="R233" s="35">
        <v>9</v>
      </c>
      <c r="S233" s="35">
        <v>0</v>
      </c>
      <c r="T233" s="35">
        <v>1</v>
      </c>
    </row>
    <row r="234" spans="1:20" x14ac:dyDescent="0.35">
      <c r="A234" s="23">
        <f>IF(E234=$A$1,MAX($A$2:$A233)+1,0)</f>
        <v>0</v>
      </c>
      <c r="B234" s="21" t="s">
        <v>240</v>
      </c>
      <c r="C234" s="21" t="s">
        <v>247</v>
      </c>
      <c r="D234" s="21" t="str">
        <f t="shared" ref="D234" si="70">N234</f>
        <v>DJK Ingolstadt 2</v>
      </c>
      <c r="E234" s="21" t="str">
        <f t="shared" si="51"/>
        <v>DJK Ingolstadt</v>
      </c>
      <c r="F234" s="35">
        <v>58</v>
      </c>
      <c r="G234" s="35">
        <v>1</v>
      </c>
      <c r="H234" s="35" t="s">
        <v>237</v>
      </c>
      <c r="J234" s="33">
        <v>43163</v>
      </c>
      <c r="L234" s="32">
        <v>0.58333333333333337</v>
      </c>
      <c r="M234" s="35" t="s">
        <v>186</v>
      </c>
      <c r="N234" s="35" t="s">
        <v>54</v>
      </c>
      <c r="O234" s="35" t="s">
        <v>193</v>
      </c>
      <c r="P234" s="35" t="s">
        <v>138</v>
      </c>
      <c r="Q234" s="35">
        <v>5</v>
      </c>
      <c r="R234" s="35">
        <v>8</v>
      </c>
      <c r="S234" s="35">
        <v>0</v>
      </c>
      <c r="T234" s="35">
        <v>1</v>
      </c>
    </row>
    <row r="235" spans="1:20" x14ac:dyDescent="0.35">
      <c r="A235" s="23">
        <f>IF(E235=$A$1,MAX($A$2:$A234)+1,0)</f>
        <v>0</v>
      </c>
      <c r="B235" s="21" t="s">
        <v>240</v>
      </c>
      <c r="C235" s="21" t="s">
        <v>247</v>
      </c>
      <c r="E235" s="21" t="str">
        <f t="shared" ref="E235:E289" si="71">IF(D235="","",LEFT(D235,LEN(D235)-2))</f>
        <v/>
      </c>
      <c r="F235" s="35">
        <v>59</v>
      </c>
      <c r="G235" s="35">
        <v>1</v>
      </c>
      <c r="H235" s="35" t="s">
        <v>237</v>
      </c>
      <c r="J235" s="33">
        <v>43163</v>
      </c>
      <c r="L235" s="32">
        <v>0.66666666666666663</v>
      </c>
      <c r="M235" s="35" t="s">
        <v>193</v>
      </c>
      <c r="N235" s="35" t="s">
        <v>138</v>
      </c>
      <c r="O235" s="35" t="s">
        <v>200</v>
      </c>
      <c r="P235" s="35" t="s">
        <v>52</v>
      </c>
      <c r="Q235" s="35">
        <v>8</v>
      </c>
      <c r="R235" s="35">
        <v>3</v>
      </c>
      <c r="S235" s="35">
        <v>0</v>
      </c>
      <c r="T235" s="35">
        <v>1</v>
      </c>
    </row>
    <row r="236" spans="1:20" x14ac:dyDescent="0.35">
      <c r="A236" s="23">
        <f>IF(E236=$A$1,MAX($A$2:$A235)+1,0)</f>
        <v>0</v>
      </c>
      <c r="B236" s="21" t="s">
        <v>240</v>
      </c>
      <c r="C236" s="21" t="s">
        <v>247</v>
      </c>
      <c r="E236" s="21" t="str">
        <f t="shared" si="71"/>
        <v/>
      </c>
      <c r="F236" s="35">
        <v>60</v>
      </c>
      <c r="G236" s="35">
        <v>1</v>
      </c>
      <c r="H236" s="35" t="s">
        <v>237</v>
      </c>
      <c r="J236" s="33">
        <v>43163</v>
      </c>
      <c r="L236" s="32">
        <v>0.75</v>
      </c>
      <c r="M236" s="35" t="s">
        <v>186</v>
      </c>
      <c r="N236" s="35" t="s">
        <v>54</v>
      </c>
      <c r="O236" s="35" t="s">
        <v>200</v>
      </c>
      <c r="P236" s="35" t="s">
        <v>52</v>
      </c>
      <c r="Q236" s="35">
        <v>5</v>
      </c>
      <c r="R236" s="35">
        <v>3</v>
      </c>
      <c r="S236" s="35">
        <v>0</v>
      </c>
      <c r="T236" s="35">
        <v>1</v>
      </c>
    </row>
    <row r="237" spans="1:20" x14ac:dyDescent="0.35">
      <c r="A237" s="23">
        <f>IF(E237=$A$1,MAX($A$2:$A236)+1,0)</f>
        <v>0</v>
      </c>
      <c r="B237" s="21" t="s">
        <v>240</v>
      </c>
      <c r="C237" s="21" t="s">
        <v>247</v>
      </c>
      <c r="D237" s="21" t="str">
        <f t="shared" ref="D237" si="72">N237</f>
        <v>TSV 1897 Kösching 1</v>
      </c>
      <c r="E237" s="21" t="str">
        <f t="shared" si="71"/>
        <v>TSV 1897 Kösching</v>
      </c>
      <c r="F237" s="35">
        <v>61</v>
      </c>
      <c r="G237" s="35">
        <v>1</v>
      </c>
      <c r="H237" s="35" t="s">
        <v>237</v>
      </c>
      <c r="J237" s="33">
        <v>43163</v>
      </c>
      <c r="L237" s="32">
        <v>0.58333333333333337</v>
      </c>
      <c r="M237" s="35" t="s">
        <v>213</v>
      </c>
      <c r="N237" s="35" t="s">
        <v>55</v>
      </c>
      <c r="O237" s="35" t="s">
        <v>208</v>
      </c>
      <c r="P237" s="35" t="s">
        <v>50</v>
      </c>
      <c r="Q237" s="35">
        <v>6</v>
      </c>
      <c r="R237" s="35">
        <v>1</v>
      </c>
      <c r="S237" s="35">
        <v>0</v>
      </c>
      <c r="T237" s="35">
        <v>1</v>
      </c>
    </row>
    <row r="238" spans="1:20" x14ac:dyDescent="0.35">
      <c r="A238" s="23">
        <f>IF(E238=$A$1,MAX($A$2:$A237)+1,0)</f>
        <v>0</v>
      </c>
      <c r="B238" s="21" t="s">
        <v>240</v>
      </c>
      <c r="C238" s="21" t="s">
        <v>247</v>
      </c>
      <c r="E238" s="21" t="str">
        <f t="shared" si="71"/>
        <v/>
      </c>
      <c r="F238" s="35">
        <v>62</v>
      </c>
      <c r="G238" s="35">
        <v>1</v>
      </c>
      <c r="H238" s="35" t="s">
        <v>237</v>
      </c>
      <c r="J238" s="33">
        <v>43163</v>
      </c>
      <c r="L238" s="32">
        <v>0.66666666666666663</v>
      </c>
      <c r="M238" s="35" t="s">
        <v>208</v>
      </c>
      <c r="N238" s="35" t="s">
        <v>50</v>
      </c>
      <c r="O238" s="35" t="s">
        <v>217</v>
      </c>
      <c r="P238" s="35" t="s">
        <v>56</v>
      </c>
      <c r="Q238" s="35">
        <v>1</v>
      </c>
      <c r="R238" s="35">
        <v>7</v>
      </c>
      <c r="S238" s="35">
        <v>0</v>
      </c>
      <c r="T238" s="35">
        <v>1</v>
      </c>
    </row>
    <row r="239" spans="1:20" x14ac:dyDescent="0.35">
      <c r="A239" s="23">
        <f>IF(E239=$A$1,MAX($A$2:$A238)+1,0)</f>
        <v>0</v>
      </c>
      <c r="B239" s="21" t="s">
        <v>240</v>
      </c>
      <c r="C239" s="21" t="s">
        <v>247</v>
      </c>
      <c r="E239" s="21" t="str">
        <f t="shared" si="71"/>
        <v/>
      </c>
      <c r="F239" s="35">
        <v>63</v>
      </c>
      <c r="G239" s="35">
        <v>1</v>
      </c>
      <c r="H239" s="35" t="s">
        <v>237</v>
      </c>
      <c r="J239" s="33">
        <v>43163</v>
      </c>
      <c r="L239" s="32">
        <v>0.75</v>
      </c>
      <c r="M239" s="35" t="s">
        <v>213</v>
      </c>
      <c r="N239" s="35" t="s">
        <v>55</v>
      </c>
      <c r="O239" s="35" t="s">
        <v>217</v>
      </c>
      <c r="P239" s="35" t="s">
        <v>56</v>
      </c>
      <c r="Q239" s="35">
        <v>6</v>
      </c>
      <c r="R239" s="35">
        <v>7</v>
      </c>
      <c r="S239" s="35">
        <v>0</v>
      </c>
      <c r="T239" s="35">
        <v>1</v>
      </c>
    </row>
    <row r="240" spans="1:20" x14ac:dyDescent="0.35">
      <c r="A240" s="23">
        <f>IF(E240=$A$1,MAX($A$2:$A239)+1,0)</f>
        <v>0</v>
      </c>
      <c r="B240" s="21" t="s">
        <v>268</v>
      </c>
      <c r="C240" s="30" t="s">
        <v>241</v>
      </c>
      <c r="D240" s="30" t="str">
        <f t="shared" ref="D240" si="73">N240</f>
        <v>SG Würmtal / Neuried 1</v>
      </c>
      <c r="E240" s="30" t="str">
        <f t="shared" si="71"/>
        <v>SG Würmtal / Neuried</v>
      </c>
      <c r="F240" s="35">
        <v>1</v>
      </c>
      <c r="G240" s="35">
        <v>0</v>
      </c>
      <c r="H240" s="35" t="s">
        <v>237</v>
      </c>
      <c r="I240" s="36"/>
      <c r="J240" s="33">
        <v>43001</v>
      </c>
      <c r="K240" s="36"/>
      <c r="L240" s="32">
        <v>0.58333333333333337</v>
      </c>
      <c r="M240" s="35" t="s">
        <v>215</v>
      </c>
      <c r="N240" s="35" t="s">
        <v>137</v>
      </c>
      <c r="O240" s="35" t="s">
        <v>14</v>
      </c>
      <c r="P240" s="35" t="s">
        <v>60</v>
      </c>
      <c r="Q240" s="35">
        <v>2</v>
      </c>
      <c r="R240" s="35">
        <v>1</v>
      </c>
      <c r="S240" s="35">
        <v>0</v>
      </c>
      <c r="T240" s="35">
        <v>1</v>
      </c>
    </row>
    <row r="241" spans="1:20" x14ac:dyDescent="0.35">
      <c r="A241" s="23">
        <f>IF(E241=$A$1,MAX($A$2:$A240)+1,0)</f>
        <v>0</v>
      </c>
      <c r="B241" s="30" t="s">
        <v>268</v>
      </c>
      <c r="C241" s="30" t="s">
        <v>241</v>
      </c>
      <c r="D241" s="30"/>
      <c r="E241" s="30" t="str">
        <f t="shared" si="71"/>
        <v/>
      </c>
      <c r="F241" s="35">
        <v>2</v>
      </c>
      <c r="G241" s="35">
        <v>0</v>
      </c>
      <c r="H241" s="35" t="s">
        <v>237</v>
      </c>
      <c r="I241" s="36"/>
      <c r="J241" s="33">
        <v>43001</v>
      </c>
      <c r="K241" s="36"/>
      <c r="L241" s="32">
        <v>0.66666666666666663</v>
      </c>
      <c r="M241" s="35" t="s">
        <v>14</v>
      </c>
      <c r="N241" s="35" t="s">
        <v>60</v>
      </c>
      <c r="O241" s="35" t="s">
        <v>20</v>
      </c>
      <c r="P241" s="35" t="s">
        <v>64</v>
      </c>
      <c r="Q241" s="35">
        <v>1</v>
      </c>
      <c r="R241" s="35">
        <v>6</v>
      </c>
      <c r="S241" s="35">
        <v>0</v>
      </c>
      <c r="T241" s="35">
        <v>1</v>
      </c>
    </row>
    <row r="242" spans="1:20" x14ac:dyDescent="0.35">
      <c r="A242" s="23">
        <f>IF(E242=$A$1,MAX($A$2:$A241)+1,0)</f>
        <v>0</v>
      </c>
      <c r="B242" s="30" t="s">
        <v>268</v>
      </c>
      <c r="C242" s="30" t="s">
        <v>241</v>
      </c>
      <c r="D242" s="30"/>
      <c r="E242" s="30" t="str">
        <f t="shared" si="71"/>
        <v/>
      </c>
      <c r="F242" s="35">
        <v>3</v>
      </c>
      <c r="G242" s="35">
        <v>0</v>
      </c>
      <c r="H242" s="35" t="s">
        <v>237</v>
      </c>
      <c r="I242" s="36"/>
      <c r="J242" s="33">
        <v>43001</v>
      </c>
      <c r="K242" s="36"/>
      <c r="L242" s="32">
        <v>0.75</v>
      </c>
      <c r="M242" s="35" t="s">
        <v>215</v>
      </c>
      <c r="N242" s="35" t="s">
        <v>137</v>
      </c>
      <c r="O242" s="35" t="s">
        <v>20</v>
      </c>
      <c r="P242" s="35" t="s">
        <v>64</v>
      </c>
      <c r="Q242" s="35">
        <v>2</v>
      </c>
      <c r="R242" s="35">
        <v>6</v>
      </c>
      <c r="S242" s="35">
        <v>0</v>
      </c>
      <c r="T242" s="35">
        <v>1</v>
      </c>
    </row>
    <row r="243" spans="1:20" x14ac:dyDescent="0.35">
      <c r="A243" s="23">
        <f>IF(E243=$A$1,MAX($A$2:$A242)+1,0)</f>
        <v>0</v>
      </c>
      <c r="B243" s="30" t="s">
        <v>268</v>
      </c>
      <c r="C243" s="30" t="s">
        <v>241</v>
      </c>
      <c r="D243" s="30" t="str">
        <f t="shared" ref="D243" si="74">N243</f>
        <v>ESV München 6</v>
      </c>
      <c r="E243" s="30" t="str">
        <f t="shared" si="71"/>
        <v>ESV München</v>
      </c>
      <c r="F243" s="35">
        <v>4</v>
      </c>
      <c r="G243" s="35">
        <v>0</v>
      </c>
      <c r="H243" s="35" t="s">
        <v>237</v>
      </c>
      <c r="I243" s="36"/>
      <c r="J243" s="33">
        <v>43001</v>
      </c>
      <c r="K243" s="36"/>
      <c r="L243" s="32">
        <v>0.58333333333333337</v>
      </c>
      <c r="M243" s="35" t="s">
        <v>218</v>
      </c>
      <c r="N243" s="35" t="s">
        <v>66</v>
      </c>
      <c r="O243" s="35" t="s">
        <v>207</v>
      </c>
      <c r="P243" s="35" t="s">
        <v>63</v>
      </c>
      <c r="Q243" s="35">
        <v>8</v>
      </c>
      <c r="R243" s="35">
        <v>5</v>
      </c>
      <c r="S243" s="35">
        <v>0</v>
      </c>
      <c r="T243" s="35">
        <v>1</v>
      </c>
    </row>
    <row r="244" spans="1:20" x14ac:dyDescent="0.35">
      <c r="A244" s="23">
        <f>IF(E244=$A$1,MAX($A$2:$A243)+1,0)</f>
        <v>0</v>
      </c>
      <c r="B244" s="30" t="s">
        <v>268</v>
      </c>
      <c r="C244" s="30" t="s">
        <v>241</v>
      </c>
      <c r="D244" s="30"/>
      <c r="E244" s="30" t="str">
        <f t="shared" si="71"/>
        <v/>
      </c>
      <c r="F244" s="35">
        <v>5</v>
      </c>
      <c r="G244" s="35">
        <v>0</v>
      </c>
      <c r="H244" s="35" t="s">
        <v>237</v>
      </c>
      <c r="I244" s="36"/>
      <c r="J244" s="33">
        <v>43001</v>
      </c>
      <c r="K244" s="36"/>
      <c r="L244" s="32">
        <v>0.66666666666666663</v>
      </c>
      <c r="M244" s="35" t="s">
        <v>207</v>
      </c>
      <c r="N244" s="35" t="s">
        <v>63</v>
      </c>
      <c r="O244" s="35" t="s">
        <v>21</v>
      </c>
      <c r="P244" s="35" t="s">
        <v>65</v>
      </c>
      <c r="Q244" s="35">
        <v>5</v>
      </c>
      <c r="R244" s="35">
        <v>7</v>
      </c>
      <c r="S244" s="35">
        <v>0</v>
      </c>
      <c r="T244" s="35">
        <v>1</v>
      </c>
    </row>
    <row r="245" spans="1:20" x14ac:dyDescent="0.35">
      <c r="A245" s="23">
        <f>IF(E245=$A$1,MAX($A$2:$A244)+1,0)</f>
        <v>0</v>
      </c>
      <c r="B245" s="30" t="s">
        <v>268</v>
      </c>
      <c r="C245" s="30" t="s">
        <v>241</v>
      </c>
      <c r="D245" s="30"/>
      <c r="E245" s="30" t="str">
        <f t="shared" si="71"/>
        <v/>
      </c>
      <c r="F245" s="35">
        <v>6</v>
      </c>
      <c r="G245" s="35">
        <v>0</v>
      </c>
      <c r="H245" s="35" t="s">
        <v>237</v>
      </c>
      <c r="I245" s="36"/>
      <c r="J245" s="33">
        <v>43001</v>
      </c>
      <c r="K245" s="36"/>
      <c r="L245" s="32">
        <v>0.75</v>
      </c>
      <c r="M245" s="35" t="s">
        <v>218</v>
      </c>
      <c r="N245" s="35" t="s">
        <v>66</v>
      </c>
      <c r="O245" s="35" t="s">
        <v>21</v>
      </c>
      <c r="P245" s="35" t="s">
        <v>65</v>
      </c>
      <c r="Q245" s="35">
        <v>8</v>
      </c>
      <c r="R245" s="35">
        <v>7</v>
      </c>
      <c r="S245" s="35">
        <v>0</v>
      </c>
      <c r="T245" s="35">
        <v>1</v>
      </c>
    </row>
    <row r="246" spans="1:20" x14ac:dyDescent="0.35">
      <c r="A246" s="23">
        <f>IF(E246=$A$1,MAX($A$2:$A245)+1,0)</f>
        <v>0</v>
      </c>
      <c r="B246" s="30" t="s">
        <v>268</v>
      </c>
      <c r="C246" s="30" t="s">
        <v>241</v>
      </c>
      <c r="D246" s="30" t="str">
        <f t="shared" ref="D246" si="75">N246</f>
        <v>Vfl Kaufering 1</v>
      </c>
      <c r="E246" s="30" t="str">
        <f t="shared" si="71"/>
        <v>Vfl Kaufering</v>
      </c>
      <c r="F246" s="35">
        <v>7</v>
      </c>
      <c r="G246" s="35">
        <v>0</v>
      </c>
      <c r="H246" s="35" t="s">
        <v>237</v>
      </c>
      <c r="I246" s="36"/>
      <c r="J246" s="33">
        <v>43001</v>
      </c>
      <c r="K246" s="36"/>
      <c r="L246" s="32">
        <v>0.58333333333333337</v>
      </c>
      <c r="M246" s="35" t="s">
        <v>188</v>
      </c>
      <c r="N246" s="35" t="s">
        <v>67</v>
      </c>
      <c r="O246" s="35" t="s">
        <v>195</v>
      </c>
      <c r="P246" s="35" t="s">
        <v>62</v>
      </c>
      <c r="Q246" s="35">
        <v>9</v>
      </c>
      <c r="R246" s="35">
        <v>4</v>
      </c>
      <c r="S246" s="35">
        <v>0</v>
      </c>
      <c r="T246" s="35">
        <v>1</v>
      </c>
    </row>
    <row r="247" spans="1:20" x14ac:dyDescent="0.35">
      <c r="A247" s="23">
        <f>IF(E247=$A$1,MAX($A$2:$A246)+1,0)</f>
        <v>0</v>
      </c>
      <c r="B247" s="30" t="s">
        <v>268</v>
      </c>
      <c r="C247" s="30" t="s">
        <v>241</v>
      </c>
      <c r="D247" s="30"/>
      <c r="E247" s="30" t="str">
        <f t="shared" si="71"/>
        <v/>
      </c>
      <c r="F247" s="35">
        <v>8</v>
      </c>
      <c r="G247" s="35">
        <v>0</v>
      </c>
      <c r="H247" s="35" t="s">
        <v>237</v>
      </c>
      <c r="I247" s="36"/>
      <c r="J247" s="33">
        <v>43001</v>
      </c>
      <c r="K247" s="36"/>
      <c r="L247" s="32">
        <v>0.66666666666666663</v>
      </c>
      <c r="M247" s="35" t="s">
        <v>195</v>
      </c>
      <c r="N247" s="35" t="s">
        <v>62</v>
      </c>
      <c r="O247" s="35" t="s">
        <v>194</v>
      </c>
      <c r="P247" s="35" t="s">
        <v>61</v>
      </c>
      <c r="Q247" s="35">
        <v>4</v>
      </c>
      <c r="R247" s="35">
        <v>3</v>
      </c>
      <c r="S247" s="35">
        <v>0</v>
      </c>
      <c r="T247" s="35">
        <v>1</v>
      </c>
    </row>
    <row r="248" spans="1:20" x14ac:dyDescent="0.35">
      <c r="A248" s="23">
        <f>IF(E248=$A$1,MAX($A$2:$A247)+1,0)</f>
        <v>0</v>
      </c>
      <c r="B248" s="30" t="s">
        <v>268</v>
      </c>
      <c r="C248" s="30" t="s">
        <v>241</v>
      </c>
      <c r="D248" s="30"/>
      <c r="E248" s="30" t="str">
        <f t="shared" si="71"/>
        <v/>
      </c>
      <c r="F248" s="35">
        <v>9</v>
      </c>
      <c r="G248" s="35">
        <v>0</v>
      </c>
      <c r="H248" s="35" t="s">
        <v>237</v>
      </c>
      <c r="I248" s="36"/>
      <c r="J248" s="33">
        <v>43001</v>
      </c>
      <c r="K248" s="36"/>
      <c r="L248" s="32">
        <v>0.75</v>
      </c>
      <c r="M248" s="35" t="s">
        <v>188</v>
      </c>
      <c r="N248" s="35" t="s">
        <v>67</v>
      </c>
      <c r="O248" s="35" t="s">
        <v>194</v>
      </c>
      <c r="P248" s="35" t="s">
        <v>61</v>
      </c>
      <c r="Q248" s="35">
        <v>9</v>
      </c>
      <c r="R248" s="35">
        <v>3</v>
      </c>
      <c r="S248" s="35">
        <v>0</v>
      </c>
      <c r="T248" s="35">
        <v>1</v>
      </c>
    </row>
    <row r="249" spans="1:20" x14ac:dyDescent="0.35">
      <c r="A249" s="23">
        <f>IF(E249=$A$1,MAX($A$2:$A248)+1,0)</f>
        <v>0</v>
      </c>
      <c r="B249" s="30" t="s">
        <v>268</v>
      </c>
      <c r="C249" s="30" t="s">
        <v>242</v>
      </c>
      <c r="D249" s="30" t="str">
        <f t="shared" ref="D249" si="76">N249</f>
        <v>SV Lohhof 4</v>
      </c>
      <c r="E249" s="30" t="str">
        <f t="shared" si="71"/>
        <v>SV Lohhof</v>
      </c>
      <c r="F249" s="35">
        <v>10</v>
      </c>
      <c r="G249" s="35">
        <v>0</v>
      </c>
      <c r="H249" s="35" t="s">
        <v>237</v>
      </c>
      <c r="I249" s="36"/>
      <c r="J249" s="33">
        <v>43022</v>
      </c>
      <c r="K249" s="36"/>
      <c r="L249" s="32">
        <v>0.58333333333333337</v>
      </c>
      <c r="M249" s="35" t="s">
        <v>14</v>
      </c>
      <c r="N249" s="35" t="s">
        <v>60</v>
      </c>
      <c r="O249" s="35" t="s">
        <v>218</v>
      </c>
      <c r="P249" s="35" t="s">
        <v>66</v>
      </c>
      <c r="Q249" s="35">
        <v>1</v>
      </c>
      <c r="R249" s="35">
        <v>8</v>
      </c>
      <c r="S249" s="35">
        <v>0</v>
      </c>
      <c r="T249" s="35">
        <v>1</v>
      </c>
    </row>
    <row r="250" spans="1:20" x14ac:dyDescent="0.35">
      <c r="A250" s="23">
        <f>IF(E250=$A$1,MAX($A$2:$A249)+1,0)</f>
        <v>0</v>
      </c>
      <c r="B250" s="30" t="s">
        <v>268</v>
      </c>
      <c r="C250" s="30" t="s">
        <v>242</v>
      </c>
      <c r="D250" s="30"/>
      <c r="E250" s="30" t="str">
        <f t="shared" si="71"/>
        <v/>
      </c>
      <c r="F250" s="35">
        <v>11</v>
      </c>
      <c r="G250" s="35">
        <v>0</v>
      </c>
      <c r="H250" s="35" t="s">
        <v>237</v>
      </c>
      <c r="I250" s="36"/>
      <c r="J250" s="33">
        <v>43022</v>
      </c>
      <c r="K250" s="36"/>
      <c r="L250" s="32">
        <v>0.66666666666666663</v>
      </c>
      <c r="M250" s="35" t="s">
        <v>218</v>
      </c>
      <c r="N250" s="35" t="s">
        <v>66</v>
      </c>
      <c r="O250" s="35" t="s">
        <v>188</v>
      </c>
      <c r="P250" s="35" t="s">
        <v>67</v>
      </c>
      <c r="Q250" s="35">
        <v>8</v>
      </c>
      <c r="R250" s="35">
        <v>9</v>
      </c>
      <c r="S250" s="35">
        <v>0</v>
      </c>
      <c r="T250" s="35">
        <v>1</v>
      </c>
    </row>
    <row r="251" spans="1:20" x14ac:dyDescent="0.35">
      <c r="A251" s="23">
        <f>IF(E251=$A$1,MAX($A$2:$A250)+1,0)</f>
        <v>0</v>
      </c>
      <c r="B251" s="30" t="s">
        <v>268</v>
      </c>
      <c r="C251" s="30" t="s">
        <v>242</v>
      </c>
      <c r="D251" s="30"/>
      <c r="E251" s="30" t="str">
        <f t="shared" si="71"/>
        <v/>
      </c>
      <c r="F251" s="35">
        <v>12</v>
      </c>
      <c r="G251" s="35">
        <v>0</v>
      </c>
      <c r="H251" s="35" t="s">
        <v>237</v>
      </c>
      <c r="I251" s="36"/>
      <c r="J251" s="33">
        <v>43022</v>
      </c>
      <c r="K251" s="36"/>
      <c r="L251" s="32">
        <v>0.75</v>
      </c>
      <c r="M251" s="35" t="s">
        <v>14</v>
      </c>
      <c r="N251" s="35" t="s">
        <v>60</v>
      </c>
      <c r="O251" s="35" t="s">
        <v>188</v>
      </c>
      <c r="P251" s="35" t="s">
        <v>67</v>
      </c>
      <c r="Q251" s="35">
        <v>1</v>
      </c>
      <c r="R251" s="35">
        <v>9</v>
      </c>
      <c r="S251" s="35">
        <v>0</v>
      </c>
      <c r="T251" s="35">
        <v>1</v>
      </c>
    </row>
    <row r="252" spans="1:20" x14ac:dyDescent="0.35">
      <c r="A252" s="23">
        <f>IF(E252=$A$1,MAX($A$2:$A251)+1,0)</f>
        <v>0</v>
      </c>
      <c r="B252" s="30" t="s">
        <v>268</v>
      </c>
      <c r="C252" s="30" t="s">
        <v>242</v>
      </c>
      <c r="D252" s="30" t="str">
        <f t="shared" ref="D252" si="77">N252</f>
        <v>MTV 1879 München 1</v>
      </c>
      <c r="E252" s="30" t="str">
        <f t="shared" si="71"/>
        <v>MTV 1879 München</v>
      </c>
      <c r="F252" s="35">
        <v>13</v>
      </c>
      <c r="G252" s="35">
        <v>0</v>
      </c>
      <c r="H252" s="35" t="s">
        <v>237</v>
      </c>
      <c r="I252" s="36"/>
      <c r="J252" s="33">
        <v>43022</v>
      </c>
      <c r="K252" s="36"/>
      <c r="L252" s="32">
        <v>0.58333333333333337</v>
      </c>
      <c r="M252" s="35" t="s">
        <v>194</v>
      </c>
      <c r="N252" s="35" t="s">
        <v>61</v>
      </c>
      <c r="O252" s="35" t="s">
        <v>20</v>
      </c>
      <c r="P252" s="35" t="s">
        <v>64</v>
      </c>
      <c r="Q252" s="35">
        <v>3</v>
      </c>
      <c r="R252" s="35">
        <v>6</v>
      </c>
      <c r="S252" s="35">
        <v>0</v>
      </c>
      <c r="T252" s="35">
        <v>1</v>
      </c>
    </row>
    <row r="253" spans="1:20" x14ac:dyDescent="0.35">
      <c r="A253" s="23">
        <f>IF(E253=$A$1,MAX($A$2:$A252)+1,0)</f>
        <v>0</v>
      </c>
      <c r="B253" s="30" t="s">
        <v>268</v>
      </c>
      <c r="C253" s="30" t="s">
        <v>242</v>
      </c>
      <c r="D253" s="30"/>
      <c r="E253" s="30" t="str">
        <f t="shared" si="71"/>
        <v/>
      </c>
      <c r="F253" s="35">
        <v>14</v>
      </c>
      <c r="G253" s="35">
        <v>0</v>
      </c>
      <c r="H253" s="35" t="s">
        <v>237</v>
      </c>
      <c r="I253" s="36"/>
      <c r="J253" s="33">
        <v>43022</v>
      </c>
      <c r="K253" s="36"/>
      <c r="L253" s="32">
        <v>0.66666666666666663</v>
      </c>
      <c r="M253" s="35" t="s">
        <v>20</v>
      </c>
      <c r="N253" s="35" t="s">
        <v>64</v>
      </c>
      <c r="O253" s="35" t="s">
        <v>207</v>
      </c>
      <c r="P253" s="35" t="s">
        <v>63</v>
      </c>
      <c r="Q253" s="35">
        <v>6</v>
      </c>
      <c r="R253" s="35">
        <v>5</v>
      </c>
      <c r="S253" s="35">
        <v>0</v>
      </c>
      <c r="T253" s="35">
        <v>1</v>
      </c>
    </row>
    <row r="254" spans="1:20" x14ac:dyDescent="0.35">
      <c r="A254" s="23">
        <f>IF(E254=$A$1,MAX($A$2:$A253)+1,0)</f>
        <v>0</v>
      </c>
      <c r="B254" s="30" t="s">
        <v>268</v>
      </c>
      <c r="C254" s="30" t="s">
        <v>242</v>
      </c>
      <c r="D254" s="30"/>
      <c r="E254" s="30" t="str">
        <f t="shared" si="71"/>
        <v/>
      </c>
      <c r="F254" s="35">
        <v>15</v>
      </c>
      <c r="G254" s="35">
        <v>0</v>
      </c>
      <c r="H254" s="35" t="s">
        <v>237</v>
      </c>
      <c r="I254" s="36"/>
      <c r="J254" s="33">
        <v>43022</v>
      </c>
      <c r="K254" s="36"/>
      <c r="L254" s="32">
        <v>0.75</v>
      </c>
      <c r="M254" s="35" t="s">
        <v>194</v>
      </c>
      <c r="N254" s="35" t="s">
        <v>61</v>
      </c>
      <c r="O254" s="35" t="s">
        <v>207</v>
      </c>
      <c r="P254" s="35" t="s">
        <v>63</v>
      </c>
      <c r="Q254" s="35">
        <v>3</v>
      </c>
      <c r="R254" s="35">
        <v>5</v>
      </c>
      <c r="S254" s="35">
        <v>0</v>
      </c>
      <c r="T254" s="35">
        <v>1</v>
      </c>
    </row>
    <row r="255" spans="1:20" x14ac:dyDescent="0.35">
      <c r="A255" s="23">
        <f>IF(E255=$A$1,MAX($A$2:$A254)+1,0)</f>
        <v>0</v>
      </c>
      <c r="B255" s="30" t="s">
        <v>268</v>
      </c>
      <c r="C255" s="30" t="s">
        <v>242</v>
      </c>
      <c r="D255" s="30" t="str">
        <f t="shared" ref="D255" si="78">N255</f>
        <v>FT München-Blumenau 1</v>
      </c>
      <c r="E255" s="30" t="str">
        <f t="shared" si="71"/>
        <v>FT München-Blumenau</v>
      </c>
      <c r="F255" s="35">
        <v>16</v>
      </c>
      <c r="G255" s="35">
        <v>0</v>
      </c>
      <c r="H255" s="35" t="s">
        <v>237</v>
      </c>
      <c r="I255" s="36"/>
      <c r="J255" s="33">
        <v>43022</v>
      </c>
      <c r="K255" s="36"/>
      <c r="L255" s="32">
        <v>0.58333333333333337</v>
      </c>
      <c r="M255" s="35" t="s">
        <v>195</v>
      </c>
      <c r="N255" s="35" t="s">
        <v>62</v>
      </c>
      <c r="O255" s="35" t="s">
        <v>215</v>
      </c>
      <c r="P255" s="35" t="s">
        <v>137</v>
      </c>
      <c r="Q255" s="35">
        <v>4</v>
      </c>
      <c r="R255" s="35">
        <v>2</v>
      </c>
      <c r="S255" s="35">
        <v>0</v>
      </c>
      <c r="T255" s="35">
        <v>1</v>
      </c>
    </row>
    <row r="256" spans="1:20" x14ac:dyDescent="0.35">
      <c r="A256" s="23">
        <f>IF(E256=$A$1,MAX($A$2:$A255)+1,0)</f>
        <v>0</v>
      </c>
      <c r="B256" s="30" t="s">
        <v>268</v>
      </c>
      <c r="C256" s="30" t="s">
        <v>242</v>
      </c>
      <c r="D256" s="30"/>
      <c r="E256" s="30" t="str">
        <f t="shared" si="71"/>
        <v/>
      </c>
      <c r="F256" s="35">
        <v>17</v>
      </c>
      <c r="G256" s="35">
        <v>0</v>
      </c>
      <c r="H256" s="35" t="s">
        <v>237</v>
      </c>
      <c r="I256" s="36"/>
      <c r="J256" s="33">
        <v>43022</v>
      </c>
      <c r="K256" s="36"/>
      <c r="L256" s="32">
        <v>0.66666666666666663</v>
      </c>
      <c r="M256" s="35" t="s">
        <v>215</v>
      </c>
      <c r="N256" s="35" t="s">
        <v>137</v>
      </c>
      <c r="O256" s="35" t="s">
        <v>21</v>
      </c>
      <c r="P256" s="35" t="s">
        <v>65</v>
      </c>
      <c r="Q256" s="35">
        <v>2</v>
      </c>
      <c r="R256" s="35">
        <v>7</v>
      </c>
      <c r="S256" s="35">
        <v>0</v>
      </c>
      <c r="T256" s="35">
        <v>1</v>
      </c>
    </row>
    <row r="257" spans="1:20" x14ac:dyDescent="0.35">
      <c r="A257" s="23">
        <f>IF(E257=$A$1,MAX($A$2:$A256)+1,0)</f>
        <v>0</v>
      </c>
      <c r="B257" s="30" t="s">
        <v>268</v>
      </c>
      <c r="C257" s="30" t="s">
        <v>242</v>
      </c>
      <c r="D257" s="30"/>
      <c r="E257" s="30" t="str">
        <f t="shared" si="71"/>
        <v/>
      </c>
      <c r="F257" s="35">
        <v>18</v>
      </c>
      <c r="G257" s="35">
        <v>0</v>
      </c>
      <c r="H257" s="35" t="s">
        <v>237</v>
      </c>
      <c r="I257" s="36"/>
      <c r="J257" s="33">
        <v>43022</v>
      </c>
      <c r="K257" s="36"/>
      <c r="L257" s="32">
        <v>0.75</v>
      </c>
      <c r="M257" s="35" t="s">
        <v>195</v>
      </c>
      <c r="N257" s="35" t="s">
        <v>62</v>
      </c>
      <c r="O257" s="35" t="s">
        <v>21</v>
      </c>
      <c r="P257" s="35" t="s">
        <v>65</v>
      </c>
      <c r="Q257" s="35">
        <v>4</v>
      </c>
      <c r="R257" s="35">
        <v>7</v>
      </c>
      <c r="S257" s="35">
        <v>0</v>
      </c>
      <c r="T257" s="35">
        <v>1</v>
      </c>
    </row>
    <row r="258" spans="1:20" x14ac:dyDescent="0.35">
      <c r="A258" s="23">
        <f>IF(E258=$A$1,MAX($A$2:$A257)+1,0)</f>
        <v>0</v>
      </c>
      <c r="B258" s="30" t="s">
        <v>268</v>
      </c>
      <c r="C258" s="30" t="s">
        <v>243</v>
      </c>
      <c r="D258" s="30" t="str">
        <f t="shared" ref="D258" si="79">N258</f>
        <v>SpVgg Erdweg 2</v>
      </c>
      <c r="E258" s="30" t="str">
        <f t="shared" si="71"/>
        <v>SpVgg Erdweg</v>
      </c>
      <c r="F258" s="35">
        <v>19</v>
      </c>
      <c r="G258" s="35">
        <v>0</v>
      </c>
      <c r="H258" s="35" t="s">
        <v>237</v>
      </c>
      <c r="I258" s="36"/>
      <c r="J258" s="33">
        <v>43036</v>
      </c>
      <c r="K258" s="36"/>
      <c r="L258" s="32">
        <v>0.58333333333333337</v>
      </c>
      <c r="M258" s="35" t="s">
        <v>207</v>
      </c>
      <c r="N258" s="35" t="s">
        <v>63</v>
      </c>
      <c r="O258" s="35" t="s">
        <v>188</v>
      </c>
      <c r="P258" s="35" t="s">
        <v>67</v>
      </c>
      <c r="Q258" s="35">
        <v>5</v>
      </c>
      <c r="R258" s="35">
        <v>9</v>
      </c>
      <c r="S258" s="35">
        <v>0</v>
      </c>
      <c r="T258" s="35">
        <v>1</v>
      </c>
    </row>
    <row r="259" spans="1:20" x14ac:dyDescent="0.35">
      <c r="A259" s="23">
        <f>IF(E259=$A$1,MAX($A$2:$A258)+1,0)</f>
        <v>0</v>
      </c>
      <c r="B259" s="30" t="s">
        <v>268</v>
      </c>
      <c r="C259" s="30" t="s">
        <v>243</v>
      </c>
      <c r="D259" s="30"/>
      <c r="E259" s="30" t="str">
        <f t="shared" si="71"/>
        <v/>
      </c>
      <c r="F259" s="35">
        <v>20</v>
      </c>
      <c r="G259" s="35">
        <v>0</v>
      </c>
      <c r="H259" s="35" t="s">
        <v>237</v>
      </c>
      <c r="I259" s="36"/>
      <c r="J259" s="33">
        <v>43036</v>
      </c>
      <c r="K259" s="36"/>
      <c r="L259" s="32">
        <v>0.66666666666666663</v>
      </c>
      <c r="M259" s="35" t="s">
        <v>188</v>
      </c>
      <c r="N259" s="35" t="s">
        <v>67</v>
      </c>
      <c r="O259" s="35" t="s">
        <v>215</v>
      </c>
      <c r="P259" s="35" t="s">
        <v>137</v>
      </c>
      <c r="Q259" s="35">
        <v>9</v>
      </c>
      <c r="R259" s="35">
        <v>2</v>
      </c>
      <c r="S259" s="35">
        <v>0</v>
      </c>
      <c r="T259" s="35">
        <v>1</v>
      </c>
    </row>
    <row r="260" spans="1:20" x14ac:dyDescent="0.35">
      <c r="A260" s="23">
        <f>IF(E260=$A$1,MAX($A$2:$A259)+1,0)</f>
        <v>0</v>
      </c>
      <c r="B260" s="30" t="s">
        <v>268</v>
      </c>
      <c r="C260" s="30" t="s">
        <v>243</v>
      </c>
      <c r="D260" s="30"/>
      <c r="E260" s="30" t="str">
        <f t="shared" si="71"/>
        <v/>
      </c>
      <c r="F260" s="35">
        <v>21</v>
      </c>
      <c r="G260" s="35">
        <v>0</v>
      </c>
      <c r="H260" s="35" t="s">
        <v>237</v>
      </c>
      <c r="I260" s="36"/>
      <c r="J260" s="33">
        <v>43036</v>
      </c>
      <c r="K260" s="36"/>
      <c r="L260" s="32">
        <v>0.75</v>
      </c>
      <c r="M260" s="35" t="s">
        <v>207</v>
      </c>
      <c r="N260" s="35" t="s">
        <v>63</v>
      </c>
      <c r="O260" s="35" t="s">
        <v>215</v>
      </c>
      <c r="P260" s="35" t="s">
        <v>137</v>
      </c>
      <c r="Q260" s="35">
        <v>5</v>
      </c>
      <c r="R260" s="35">
        <v>2</v>
      </c>
      <c r="S260" s="35">
        <v>0</v>
      </c>
      <c r="T260" s="35">
        <v>1</v>
      </c>
    </row>
    <row r="261" spans="1:20" x14ac:dyDescent="0.35">
      <c r="A261" s="23">
        <f>IF(E261=$A$1,MAX($A$2:$A260)+1,0)</f>
        <v>0</v>
      </c>
      <c r="B261" s="30" t="s">
        <v>268</v>
      </c>
      <c r="C261" s="30" t="s">
        <v>243</v>
      </c>
      <c r="D261" s="30" t="str">
        <f t="shared" ref="D261" si="80">N261</f>
        <v>OSC München 4</v>
      </c>
      <c r="E261" s="30" t="str">
        <f t="shared" si="71"/>
        <v>OSC München</v>
      </c>
      <c r="F261" s="35">
        <v>22</v>
      </c>
      <c r="G261" s="35">
        <v>0</v>
      </c>
      <c r="H261" s="35" t="s">
        <v>237</v>
      </c>
      <c r="I261" s="36"/>
      <c r="J261" s="33">
        <v>43036</v>
      </c>
      <c r="K261" s="36"/>
      <c r="L261" s="32">
        <v>0.58333333333333337</v>
      </c>
      <c r="M261" s="35" t="s">
        <v>20</v>
      </c>
      <c r="N261" s="35" t="s">
        <v>64</v>
      </c>
      <c r="O261" s="35" t="s">
        <v>218</v>
      </c>
      <c r="P261" s="35" t="s">
        <v>66</v>
      </c>
      <c r="Q261" s="35">
        <v>6</v>
      </c>
      <c r="R261" s="35">
        <v>8</v>
      </c>
      <c r="S261" s="35">
        <v>0</v>
      </c>
      <c r="T261" s="35">
        <v>1</v>
      </c>
    </row>
    <row r="262" spans="1:20" x14ac:dyDescent="0.35">
      <c r="A262" s="23">
        <f>IF(E262=$A$1,MAX($A$2:$A261)+1,0)</f>
        <v>0</v>
      </c>
      <c r="B262" s="30" t="s">
        <v>268</v>
      </c>
      <c r="C262" s="30" t="s">
        <v>243</v>
      </c>
      <c r="D262" s="30"/>
      <c r="E262" s="30" t="str">
        <f t="shared" si="71"/>
        <v/>
      </c>
      <c r="F262" s="35">
        <v>23</v>
      </c>
      <c r="G262" s="35">
        <v>0</v>
      </c>
      <c r="H262" s="35" t="s">
        <v>237</v>
      </c>
      <c r="I262" s="36"/>
      <c r="J262" s="33">
        <v>43036</v>
      </c>
      <c r="K262" s="36"/>
      <c r="L262" s="32">
        <v>0.66666666666666663</v>
      </c>
      <c r="M262" s="35" t="s">
        <v>218</v>
      </c>
      <c r="N262" s="35" t="s">
        <v>66</v>
      </c>
      <c r="O262" s="35" t="s">
        <v>195</v>
      </c>
      <c r="P262" s="35" t="s">
        <v>62</v>
      </c>
      <c r="Q262" s="35">
        <v>8</v>
      </c>
      <c r="R262" s="35">
        <v>4</v>
      </c>
      <c r="S262" s="35">
        <v>0</v>
      </c>
      <c r="T262" s="35">
        <v>1</v>
      </c>
    </row>
    <row r="263" spans="1:20" x14ac:dyDescent="0.35">
      <c r="A263" s="23">
        <f>IF(E263=$A$1,MAX($A$2:$A262)+1,0)</f>
        <v>0</v>
      </c>
      <c r="B263" s="30" t="s">
        <v>268</v>
      </c>
      <c r="C263" s="30" t="s">
        <v>243</v>
      </c>
      <c r="D263" s="30"/>
      <c r="E263" s="30" t="str">
        <f t="shared" si="71"/>
        <v/>
      </c>
      <c r="F263" s="35">
        <v>24</v>
      </c>
      <c r="G263" s="35">
        <v>0</v>
      </c>
      <c r="H263" s="35" t="s">
        <v>237</v>
      </c>
      <c r="I263" s="36"/>
      <c r="J263" s="33">
        <v>43036</v>
      </c>
      <c r="K263" s="36"/>
      <c r="L263" s="32">
        <v>0.75</v>
      </c>
      <c r="M263" s="35" t="s">
        <v>20</v>
      </c>
      <c r="N263" s="35" t="s">
        <v>64</v>
      </c>
      <c r="O263" s="35" t="s">
        <v>195</v>
      </c>
      <c r="P263" s="35" t="s">
        <v>62</v>
      </c>
      <c r="Q263" s="35">
        <v>6</v>
      </c>
      <c r="R263" s="35">
        <v>4</v>
      </c>
      <c r="S263" s="35">
        <v>0</v>
      </c>
      <c r="T263" s="35">
        <v>1</v>
      </c>
    </row>
    <row r="264" spans="1:20" x14ac:dyDescent="0.35">
      <c r="A264" s="23">
        <f>IF(E264=$A$1,MAX($A$2:$A263)+1,0)</f>
        <v>0</v>
      </c>
      <c r="B264" s="30" t="s">
        <v>268</v>
      </c>
      <c r="C264" s="30" t="s">
        <v>243</v>
      </c>
      <c r="D264" s="30" t="str">
        <f t="shared" ref="D264" si="81">N264</f>
        <v>BC Fürstenfeldbruck 3</v>
      </c>
      <c r="E264" s="30" t="str">
        <f t="shared" si="71"/>
        <v>BC Fürstenfeldbruck</v>
      </c>
      <c r="F264" s="35">
        <v>25</v>
      </c>
      <c r="G264" s="35">
        <v>0</v>
      </c>
      <c r="H264" s="35" t="s">
        <v>237</v>
      </c>
      <c r="I264" s="36"/>
      <c r="J264" s="33">
        <v>43036</v>
      </c>
      <c r="K264" s="36"/>
      <c r="L264" s="32">
        <v>0.58333333333333337</v>
      </c>
      <c r="M264" s="35" t="s">
        <v>21</v>
      </c>
      <c r="N264" s="35" t="s">
        <v>65</v>
      </c>
      <c r="O264" s="35" t="s">
        <v>194</v>
      </c>
      <c r="P264" s="35" t="s">
        <v>61</v>
      </c>
      <c r="Q264" s="35">
        <v>7</v>
      </c>
      <c r="R264" s="35">
        <v>3</v>
      </c>
      <c r="S264" s="35">
        <v>0</v>
      </c>
      <c r="T264" s="35">
        <v>1</v>
      </c>
    </row>
    <row r="265" spans="1:20" x14ac:dyDescent="0.35">
      <c r="A265" s="23">
        <f>IF(E265=$A$1,MAX($A$2:$A264)+1,0)</f>
        <v>0</v>
      </c>
      <c r="B265" s="30" t="s">
        <v>268</v>
      </c>
      <c r="C265" s="30" t="s">
        <v>243</v>
      </c>
      <c r="D265" s="30"/>
      <c r="E265" s="30" t="str">
        <f t="shared" si="71"/>
        <v/>
      </c>
      <c r="F265" s="35">
        <v>26</v>
      </c>
      <c r="G265" s="35">
        <v>0</v>
      </c>
      <c r="H265" s="35" t="s">
        <v>237</v>
      </c>
      <c r="I265" s="36"/>
      <c r="J265" s="33">
        <v>43036</v>
      </c>
      <c r="K265" s="36"/>
      <c r="L265" s="32">
        <v>0.66666666666666663</v>
      </c>
      <c r="M265" s="35" t="s">
        <v>194</v>
      </c>
      <c r="N265" s="35" t="s">
        <v>61</v>
      </c>
      <c r="O265" s="35" t="s">
        <v>14</v>
      </c>
      <c r="P265" s="35" t="s">
        <v>60</v>
      </c>
      <c r="Q265" s="35">
        <v>3</v>
      </c>
      <c r="R265" s="35">
        <v>1</v>
      </c>
      <c r="S265" s="35">
        <v>0</v>
      </c>
      <c r="T265" s="35">
        <v>1</v>
      </c>
    </row>
    <row r="266" spans="1:20" x14ac:dyDescent="0.35">
      <c r="A266" s="23">
        <f>IF(E266=$A$1,MAX($A$2:$A265)+1,0)</f>
        <v>0</v>
      </c>
      <c r="B266" s="30" t="s">
        <v>268</v>
      </c>
      <c r="C266" s="30" t="s">
        <v>243</v>
      </c>
      <c r="D266" s="30"/>
      <c r="E266" s="30" t="str">
        <f t="shared" si="71"/>
        <v/>
      </c>
      <c r="F266" s="35">
        <v>27</v>
      </c>
      <c r="G266" s="35">
        <v>0</v>
      </c>
      <c r="H266" s="35" t="s">
        <v>237</v>
      </c>
      <c r="I266" s="36"/>
      <c r="J266" s="33">
        <v>43036</v>
      </c>
      <c r="K266" s="36"/>
      <c r="L266" s="32">
        <v>0.75</v>
      </c>
      <c r="M266" s="35" t="s">
        <v>21</v>
      </c>
      <c r="N266" s="35" t="s">
        <v>65</v>
      </c>
      <c r="O266" s="35" t="s">
        <v>14</v>
      </c>
      <c r="P266" s="35" t="s">
        <v>60</v>
      </c>
      <c r="Q266" s="35">
        <v>7</v>
      </c>
      <c r="R266" s="35">
        <v>1</v>
      </c>
      <c r="S266" s="35">
        <v>0</v>
      </c>
      <c r="T266" s="35">
        <v>1</v>
      </c>
    </row>
    <row r="267" spans="1:20" x14ac:dyDescent="0.35">
      <c r="A267" s="23">
        <f>IF(E267=$A$1,MAX($A$2:$A266)+1,0)</f>
        <v>0</v>
      </c>
      <c r="B267" s="30" t="s">
        <v>268</v>
      </c>
      <c r="C267" s="30" t="s">
        <v>244</v>
      </c>
      <c r="D267" s="30" t="str">
        <f t="shared" ref="D267" si="82">N267</f>
        <v>SV Lohhof 4</v>
      </c>
      <c r="E267" s="30" t="str">
        <f t="shared" si="71"/>
        <v>SV Lohhof</v>
      </c>
      <c r="F267" s="35">
        <v>28</v>
      </c>
      <c r="G267" s="35">
        <v>0</v>
      </c>
      <c r="H267" s="35" t="s">
        <v>237</v>
      </c>
      <c r="I267" s="36"/>
      <c r="J267" s="33">
        <v>43050</v>
      </c>
      <c r="K267" s="36"/>
      <c r="L267" s="32">
        <v>0.58333333333333337</v>
      </c>
      <c r="M267" s="35" t="s">
        <v>14</v>
      </c>
      <c r="N267" s="35" t="s">
        <v>60</v>
      </c>
      <c r="O267" s="35" t="s">
        <v>207</v>
      </c>
      <c r="P267" s="35" t="s">
        <v>63</v>
      </c>
      <c r="Q267" s="35">
        <v>1</v>
      </c>
      <c r="R267" s="35">
        <v>5</v>
      </c>
      <c r="S267" s="35">
        <v>0</v>
      </c>
      <c r="T267" s="35">
        <v>1</v>
      </c>
    </row>
    <row r="268" spans="1:20" x14ac:dyDescent="0.35">
      <c r="A268" s="23">
        <f>IF(E268=$A$1,MAX($A$2:$A267)+1,0)</f>
        <v>0</v>
      </c>
      <c r="B268" s="30" t="s">
        <v>268</v>
      </c>
      <c r="C268" s="30" t="s">
        <v>244</v>
      </c>
      <c r="D268" s="30"/>
      <c r="E268" s="30" t="str">
        <f t="shared" si="71"/>
        <v/>
      </c>
      <c r="F268" s="35">
        <v>29</v>
      </c>
      <c r="G268" s="35">
        <v>0</v>
      </c>
      <c r="H268" s="35" t="s">
        <v>237</v>
      </c>
      <c r="I268" s="36"/>
      <c r="J268" s="33">
        <v>43050</v>
      </c>
      <c r="K268" s="36"/>
      <c r="L268" s="32">
        <v>0.66666666666666663</v>
      </c>
      <c r="M268" s="35" t="s">
        <v>207</v>
      </c>
      <c r="N268" s="35" t="s">
        <v>63</v>
      </c>
      <c r="O268" s="35" t="s">
        <v>195</v>
      </c>
      <c r="P268" s="35" t="s">
        <v>62</v>
      </c>
      <c r="Q268" s="35">
        <v>5</v>
      </c>
      <c r="R268" s="35">
        <v>4</v>
      </c>
      <c r="S268" s="35">
        <v>0</v>
      </c>
      <c r="T268" s="35">
        <v>1</v>
      </c>
    </row>
    <row r="269" spans="1:20" x14ac:dyDescent="0.35">
      <c r="A269" s="23">
        <f>IF(E269=$A$1,MAX($A$2:$A268)+1,0)</f>
        <v>0</v>
      </c>
      <c r="B269" s="30" t="s">
        <v>268</v>
      </c>
      <c r="C269" s="30" t="s">
        <v>244</v>
      </c>
      <c r="D269" s="30"/>
      <c r="E269" s="30" t="str">
        <f t="shared" si="71"/>
        <v/>
      </c>
      <c r="F269" s="35">
        <v>30</v>
      </c>
      <c r="G269" s="35">
        <v>0</v>
      </c>
      <c r="H269" s="35" t="s">
        <v>237</v>
      </c>
      <c r="I269" s="36"/>
      <c r="J269" s="33">
        <v>43050</v>
      </c>
      <c r="K269" s="36"/>
      <c r="L269" s="32">
        <v>0.75</v>
      </c>
      <c r="M269" s="35" t="s">
        <v>14</v>
      </c>
      <c r="N269" s="35" t="s">
        <v>60</v>
      </c>
      <c r="O269" s="35" t="s">
        <v>195</v>
      </c>
      <c r="P269" s="35" t="s">
        <v>62</v>
      </c>
      <c r="Q269" s="35">
        <v>1</v>
      </c>
      <c r="R269" s="35">
        <v>4</v>
      </c>
      <c r="S269" s="35">
        <v>0</v>
      </c>
      <c r="T269" s="35">
        <v>1</v>
      </c>
    </row>
    <row r="270" spans="1:20" x14ac:dyDescent="0.35">
      <c r="A270" s="23">
        <f>IF(E270=$A$1,MAX($A$2:$A269)+1,0)</f>
        <v>0</v>
      </c>
      <c r="B270" s="30" t="s">
        <v>268</v>
      </c>
      <c r="C270" s="30" t="s">
        <v>244</v>
      </c>
      <c r="D270" s="30" t="str">
        <f t="shared" ref="D270" si="83">N270</f>
        <v>SG Würmtal / Neuried 1</v>
      </c>
      <c r="E270" s="30" t="str">
        <f t="shared" si="71"/>
        <v>SG Würmtal / Neuried</v>
      </c>
      <c r="F270" s="35">
        <v>31</v>
      </c>
      <c r="G270" s="35">
        <v>0</v>
      </c>
      <c r="H270" s="35" t="s">
        <v>237</v>
      </c>
      <c r="I270" s="36"/>
      <c r="J270" s="33">
        <v>43050</v>
      </c>
      <c r="K270" s="36"/>
      <c r="L270" s="32">
        <v>0.58333333333333337</v>
      </c>
      <c r="M270" s="35" t="s">
        <v>215</v>
      </c>
      <c r="N270" s="35" t="s">
        <v>137</v>
      </c>
      <c r="O270" s="35" t="s">
        <v>194</v>
      </c>
      <c r="P270" s="35" t="s">
        <v>61</v>
      </c>
      <c r="Q270" s="35">
        <v>2</v>
      </c>
      <c r="R270" s="35">
        <v>3</v>
      </c>
      <c r="S270" s="35">
        <v>0</v>
      </c>
      <c r="T270" s="35">
        <v>1</v>
      </c>
    </row>
    <row r="271" spans="1:20" x14ac:dyDescent="0.35">
      <c r="A271" s="23">
        <f>IF(E271=$A$1,MAX($A$2:$A270)+1,0)</f>
        <v>0</v>
      </c>
      <c r="B271" s="30" t="s">
        <v>268</v>
      </c>
      <c r="C271" s="30" t="s">
        <v>244</v>
      </c>
      <c r="D271" s="30"/>
      <c r="E271" s="30" t="str">
        <f t="shared" si="71"/>
        <v/>
      </c>
      <c r="F271" s="35">
        <v>32</v>
      </c>
      <c r="G271" s="35">
        <v>0</v>
      </c>
      <c r="H271" s="35" t="s">
        <v>237</v>
      </c>
      <c r="I271" s="36"/>
      <c r="J271" s="33">
        <v>43050</v>
      </c>
      <c r="K271" s="36"/>
      <c r="L271" s="32">
        <v>0.66666666666666663</v>
      </c>
      <c r="M271" s="35" t="s">
        <v>194</v>
      </c>
      <c r="N271" s="35" t="s">
        <v>61</v>
      </c>
      <c r="O271" s="35" t="s">
        <v>218</v>
      </c>
      <c r="P271" s="35" t="s">
        <v>66</v>
      </c>
      <c r="Q271" s="35">
        <v>3</v>
      </c>
      <c r="R271" s="35">
        <v>8</v>
      </c>
      <c r="S271" s="35">
        <v>0</v>
      </c>
      <c r="T271" s="35">
        <v>1</v>
      </c>
    </row>
    <row r="272" spans="1:20" x14ac:dyDescent="0.35">
      <c r="A272" s="23">
        <f>IF(E272=$A$1,MAX($A$2:$A271)+1,0)</f>
        <v>0</v>
      </c>
      <c r="B272" s="30" t="s">
        <v>268</v>
      </c>
      <c r="C272" s="30" t="s">
        <v>244</v>
      </c>
      <c r="D272" s="30"/>
      <c r="E272" s="30" t="str">
        <f t="shared" si="71"/>
        <v/>
      </c>
      <c r="F272" s="35">
        <v>33</v>
      </c>
      <c r="G272" s="35">
        <v>0</v>
      </c>
      <c r="H272" s="35" t="s">
        <v>237</v>
      </c>
      <c r="I272" s="36"/>
      <c r="J272" s="33">
        <v>43050</v>
      </c>
      <c r="K272" s="36"/>
      <c r="L272" s="32">
        <v>0.75</v>
      </c>
      <c r="M272" s="35" t="s">
        <v>215</v>
      </c>
      <c r="N272" s="35" t="s">
        <v>137</v>
      </c>
      <c r="O272" s="35" t="s">
        <v>218</v>
      </c>
      <c r="P272" s="35" t="s">
        <v>66</v>
      </c>
      <c r="Q272" s="35">
        <v>2</v>
      </c>
      <c r="R272" s="35">
        <v>8</v>
      </c>
      <c r="S272" s="35">
        <v>0</v>
      </c>
      <c r="T272" s="35">
        <v>1</v>
      </c>
    </row>
    <row r="273" spans="1:20" x14ac:dyDescent="0.35">
      <c r="A273" s="23">
        <f>IF(E273=$A$1,MAX($A$2:$A272)+1,0)</f>
        <v>0</v>
      </c>
      <c r="B273" s="30" t="s">
        <v>268</v>
      </c>
      <c r="C273" s="30" t="s">
        <v>244</v>
      </c>
      <c r="D273" s="30" t="str">
        <f t="shared" ref="D273" si="84">N273</f>
        <v>Vfl Kaufering 1</v>
      </c>
      <c r="E273" s="30" t="str">
        <f t="shared" si="71"/>
        <v>Vfl Kaufering</v>
      </c>
      <c r="F273" s="35">
        <v>34</v>
      </c>
      <c r="G273" s="35">
        <v>0</v>
      </c>
      <c r="H273" s="35" t="s">
        <v>237</v>
      </c>
      <c r="I273" s="36"/>
      <c r="J273" s="33">
        <v>43050</v>
      </c>
      <c r="K273" s="36"/>
      <c r="L273" s="32">
        <v>0.58333333333333337</v>
      </c>
      <c r="M273" s="35" t="s">
        <v>188</v>
      </c>
      <c r="N273" s="35" t="s">
        <v>67</v>
      </c>
      <c r="O273" s="35" t="s">
        <v>21</v>
      </c>
      <c r="P273" s="35" t="s">
        <v>65</v>
      </c>
      <c r="Q273" s="35">
        <v>9</v>
      </c>
      <c r="R273" s="35">
        <v>7</v>
      </c>
      <c r="S273" s="35">
        <v>0</v>
      </c>
      <c r="T273" s="35">
        <v>1</v>
      </c>
    </row>
    <row r="274" spans="1:20" x14ac:dyDescent="0.35">
      <c r="A274" s="23">
        <f>IF(E274=$A$1,MAX($A$2:$A273)+1,0)</f>
        <v>0</v>
      </c>
      <c r="B274" s="30" t="s">
        <v>268</v>
      </c>
      <c r="C274" s="30" t="s">
        <v>244</v>
      </c>
      <c r="D274" s="30"/>
      <c r="E274" s="30" t="str">
        <f t="shared" si="71"/>
        <v/>
      </c>
      <c r="F274" s="35">
        <v>35</v>
      </c>
      <c r="G274" s="35">
        <v>0</v>
      </c>
      <c r="H274" s="35" t="s">
        <v>237</v>
      </c>
      <c r="I274" s="36"/>
      <c r="J274" s="33">
        <v>43050</v>
      </c>
      <c r="K274" s="36"/>
      <c r="L274" s="32">
        <v>0.66666666666666663</v>
      </c>
      <c r="M274" s="35" t="s">
        <v>21</v>
      </c>
      <c r="N274" s="35" t="s">
        <v>65</v>
      </c>
      <c r="O274" s="35" t="s">
        <v>20</v>
      </c>
      <c r="P274" s="35" t="s">
        <v>64</v>
      </c>
      <c r="Q274" s="35">
        <v>7</v>
      </c>
      <c r="R274" s="35">
        <v>6</v>
      </c>
      <c r="S274" s="35">
        <v>0</v>
      </c>
      <c r="T274" s="35">
        <v>1</v>
      </c>
    </row>
    <row r="275" spans="1:20" x14ac:dyDescent="0.35">
      <c r="A275" s="23">
        <f>IF(E275=$A$1,MAX($A$2:$A274)+1,0)</f>
        <v>0</v>
      </c>
      <c r="B275" s="30" t="s">
        <v>268</v>
      </c>
      <c r="C275" s="30" t="s">
        <v>244</v>
      </c>
      <c r="D275" s="30"/>
      <c r="E275" s="30" t="str">
        <f t="shared" si="71"/>
        <v/>
      </c>
      <c r="F275" s="35">
        <v>36</v>
      </c>
      <c r="G275" s="35">
        <v>0</v>
      </c>
      <c r="H275" s="35" t="s">
        <v>237</v>
      </c>
      <c r="I275" s="36"/>
      <c r="J275" s="33">
        <v>43050</v>
      </c>
      <c r="K275" s="36"/>
      <c r="L275" s="32">
        <v>0.75</v>
      </c>
      <c r="M275" s="35" t="s">
        <v>188</v>
      </c>
      <c r="N275" s="35" t="s">
        <v>67</v>
      </c>
      <c r="O275" s="35" t="s">
        <v>20</v>
      </c>
      <c r="P275" s="35" t="s">
        <v>64</v>
      </c>
      <c r="Q275" s="35">
        <v>9</v>
      </c>
      <c r="R275" s="35">
        <v>6</v>
      </c>
      <c r="S275" s="35">
        <v>0</v>
      </c>
      <c r="T275" s="35">
        <v>1</v>
      </c>
    </row>
    <row r="276" spans="1:20" x14ac:dyDescent="0.35">
      <c r="A276" s="23">
        <f>IF(E276=$A$1,MAX($A$2:$A275)+1,0)</f>
        <v>0</v>
      </c>
      <c r="B276" s="30" t="s">
        <v>268</v>
      </c>
      <c r="C276" s="30" t="s">
        <v>245</v>
      </c>
      <c r="D276" s="30" t="str">
        <f t="shared" ref="D276" si="85">N276</f>
        <v>MTV 1879 München 1</v>
      </c>
      <c r="E276" s="30" t="str">
        <f t="shared" si="71"/>
        <v>MTV 1879 München</v>
      </c>
      <c r="F276" s="35">
        <v>37</v>
      </c>
      <c r="G276" s="35">
        <v>1</v>
      </c>
      <c r="H276" s="35" t="s">
        <v>237</v>
      </c>
      <c r="I276" s="36"/>
      <c r="J276" s="33">
        <v>43120</v>
      </c>
      <c r="K276" s="36"/>
      <c r="L276" s="32">
        <v>0.58333333333333337</v>
      </c>
      <c r="M276" s="35" t="s">
        <v>194</v>
      </c>
      <c r="N276" s="35" t="s">
        <v>61</v>
      </c>
      <c r="O276" s="35" t="s">
        <v>21</v>
      </c>
      <c r="P276" s="35" t="s">
        <v>65</v>
      </c>
      <c r="Q276" s="35">
        <v>3</v>
      </c>
      <c r="R276" s="35">
        <v>7</v>
      </c>
      <c r="S276" s="35">
        <v>0</v>
      </c>
      <c r="T276" s="35">
        <v>1</v>
      </c>
    </row>
    <row r="277" spans="1:20" x14ac:dyDescent="0.35">
      <c r="A277" s="23">
        <f>IF(E277=$A$1,MAX($A$2:$A276)+1,0)</f>
        <v>0</v>
      </c>
      <c r="B277" s="30" t="s">
        <v>268</v>
      </c>
      <c r="C277" s="30" t="s">
        <v>245</v>
      </c>
      <c r="D277" s="30"/>
      <c r="E277" s="30" t="str">
        <f t="shared" si="71"/>
        <v/>
      </c>
      <c r="F277" s="35">
        <v>38</v>
      </c>
      <c r="G277" s="35">
        <v>1</v>
      </c>
      <c r="H277" s="35" t="s">
        <v>237</v>
      </c>
      <c r="I277" s="36"/>
      <c r="J277" s="33">
        <v>43120</v>
      </c>
      <c r="K277" s="36"/>
      <c r="L277" s="32">
        <v>0.66666666666666663</v>
      </c>
      <c r="M277" s="35" t="s">
        <v>21</v>
      </c>
      <c r="N277" s="35" t="s">
        <v>65</v>
      </c>
      <c r="O277" s="35" t="s">
        <v>195</v>
      </c>
      <c r="P277" s="35" t="s">
        <v>62</v>
      </c>
      <c r="Q277" s="35">
        <v>7</v>
      </c>
      <c r="R277" s="35">
        <v>4</v>
      </c>
      <c r="S277" s="35">
        <v>0</v>
      </c>
      <c r="T277" s="35">
        <v>1</v>
      </c>
    </row>
    <row r="278" spans="1:20" x14ac:dyDescent="0.35">
      <c r="A278" s="23">
        <f>IF(E278=$A$1,MAX($A$2:$A277)+1,0)</f>
        <v>0</v>
      </c>
      <c r="B278" s="30" t="s">
        <v>268</v>
      </c>
      <c r="C278" s="30" t="s">
        <v>245</v>
      </c>
      <c r="D278" s="30"/>
      <c r="E278" s="30" t="str">
        <f t="shared" si="71"/>
        <v/>
      </c>
      <c r="F278" s="35">
        <v>39</v>
      </c>
      <c r="G278" s="35">
        <v>1</v>
      </c>
      <c r="H278" s="35" t="s">
        <v>237</v>
      </c>
      <c r="I278" s="36"/>
      <c r="J278" s="33">
        <v>43120</v>
      </c>
      <c r="K278" s="36"/>
      <c r="L278" s="32">
        <v>0.75</v>
      </c>
      <c r="M278" s="35" t="s">
        <v>194</v>
      </c>
      <c r="N278" s="35" t="s">
        <v>61</v>
      </c>
      <c r="O278" s="35" t="s">
        <v>195</v>
      </c>
      <c r="P278" s="35" t="s">
        <v>62</v>
      </c>
      <c r="Q278" s="35">
        <v>3</v>
      </c>
      <c r="R278" s="35">
        <v>4</v>
      </c>
      <c r="S278" s="35">
        <v>0</v>
      </c>
      <c r="T278" s="35">
        <v>1</v>
      </c>
    </row>
    <row r="279" spans="1:20" x14ac:dyDescent="0.35">
      <c r="A279" s="23">
        <f>IF(E279=$A$1,MAX($A$2:$A278)+1,0)</f>
        <v>0</v>
      </c>
      <c r="B279" s="30" t="s">
        <v>268</v>
      </c>
      <c r="C279" s="30" t="s">
        <v>245</v>
      </c>
      <c r="D279" s="30" t="str">
        <f t="shared" ref="D279" si="86">N279</f>
        <v>ESV München 6</v>
      </c>
      <c r="E279" s="30" t="str">
        <f t="shared" si="71"/>
        <v>ESV München</v>
      </c>
      <c r="F279" s="35">
        <v>40</v>
      </c>
      <c r="G279" s="35">
        <v>1</v>
      </c>
      <c r="H279" s="35" t="s">
        <v>237</v>
      </c>
      <c r="I279" s="36"/>
      <c r="J279" s="33">
        <v>43120</v>
      </c>
      <c r="K279" s="36"/>
      <c r="L279" s="32">
        <v>0.58333333333333337</v>
      </c>
      <c r="M279" s="35" t="s">
        <v>218</v>
      </c>
      <c r="N279" s="35" t="s">
        <v>66</v>
      </c>
      <c r="O279" s="35" t="s">
        <v>20</v>
      </c>
      <c r="P279" s="35" t="s">
        <v>64</v>
      </c>
      <c r="Q279" s="35">
        <v>8</v>
      </c>
      <c r="R279" s="35">
        <v>6</v>
      </c>
      <c r="S279" s="35">
        <v>0</v>
      </c>
      <c r="T279" s="35">
        <v>1</v>
      </c>
    </row>
    <row r="280" spans="1:20" x14ac:dyDescent="0.35">
      <c r="A280" s="23">
        <f>IF(E280=$A$1,MAX($A$2:$A279)+1,0)</f>
        <v>0</v>
      </c>
      <c r="B280" s="30" t="s">
        <v>268</v>
      </c>
      <c r="C280" s="30" t="s">
        <v>245</v>
      </c>
      <c r="D280" s="30"/>
      <c r="E280" s="30" t="str">
        <f t="shared" si="71"/>
        <v/>
      </c>
      <c r="F280" s="35">
        <v>41</v>
      </c>
      <c r="G280" s="35">
        <v>1</v>
      </c>
      <c r="H280" s="35" t="s">
        <v>237</v>
      </c>
      <c r="I280" s="36"/>
      <c r="J280" s="33">
        <v>43120</v>
      </c>
      <c r="K280" s="36"/>
      <c r="L280" s="32">
        <v>0.66666666666666663</v>
      </c>
      <c r="M280" s="35" t="s">
        <v>20</v>
      </c>
      <c r="N280" s="35" t="s">
        <v>64</v>
      </c>
      <c r="O280" s="35" t="s">
        <v>215</v>
      </c>
      <c r="P280" s="35" t="s">
        <v>137</v>
      </c>
      <c r="Q280" s="35">
        <v>6</v>
      </c>
      <c r="R280" s="35">
        <v>2</v>
      </c>
      <c r="S280" s="35">
        <v>0</v>
      </c>
      <c r="T280" s="35">
        <v>1</v>
      </c>
    </row>
    <row r="281" spans="1:20" x14ac:dyDescent="0.35">
      <c r="A281" s="23">
        <f>IF(E281=$A$1,MAX($A$2:$A280)+1,0)</f>
        <v>0</v>
      </c>
      <c r="B281" s="30" t="s">
        <v>268</v>
      </c>
      <c r="C281" s="30" t="s">
        <v>245</v>
      </c>
      <c r="D281" s="30"/>
      <c r="E281" s="30" t="str">
        <f t="shared" si="71"/>
        <v/>
      </c>
      <c r="F281" s="35">
        <v>42</v>
      </c>
      <c r="G281" s="35">
        <v>1</v>
      </c>
      <c r="H281" s="35" t="s">
        <v>237</v>
      </c>
      <c r="I281" s="36"/>
      <c r="J281" s="33">
        <v>43120</v>
      </c>
      <c r="K281" s="36"/>
      <c r="L281" s="32">
        <v>0.75</v>
      </c>
      <c r="M281" s="35" t="s">
        <v>218</v>
      </c>
      <c r="N281" s="35" t="s">
        <v>66</v>
      </c>
      <c r="O281" s="35" t="s">
        <v>215</v>
      </c>
      <c r="P281" s="35" t="s">
        <v>137</v>
      </c>
      <c r="Q281" s="35">
        <v>8</v>
      </c>
      <c r="R281" s="35">
        <v>2</v>
      </c>
      <c r="S281" s="35">
        <v>0</v>
      </c>
      <c r="T281" s="35">
        <v>1</v>
      </c>
    </row>
    <row r="282" spans="1:20" x14ac:dyDescent="0.35">
      <c r="A282" s="23">
        <f>IF(E282=$A$1,MAX($A$2:$A281)+1,0)</f>
        <v>0</v>
      </c>
      <c r="B282" s="30" t="s">
        <v>268</v>
      </c>
      <c r="C282" s="30" t="s">
        <v>245</v>
      </c>
      <c r="D282" s="30" t="str">
        <f t="shared" ref="D282" si="87">N282</f>
        <v>Vfl Kaufering 1</v>
      </c>
      <c r="E282" s="30" t="str">
        <f t="shared" si="71"/>
        <v>Vfl Kaufering</v>
      </c>
      <c r="F282" s="35">
        <v>43</v>
      </c>
      <c r="G282" s="35">
        <v>1</v>
      </c>
      <c r="H282" s="35" t="s">
        <v>237</v>
      </c>
      <c r="I282" s="36"/>
      <c r="J282" s="33">
        <v>43120</v>
      </c>
      <c r="K282" s="36"/>
      <c r="L282" s="32">
        <v>0.58333333333333337</v>
      </c>
      <c r="M282" s="35" t="s">
        <v>188</v>
      </c>
      <c r="N282" s="35" t="s">
        <v>67</v>
      </c>
      <c r="O282" s="35" t="s">
        <v>207</v>
      </c>
      <c r="P282" s="35" t="s">
        <v>63</v>
      </c>
      <c r="Q282" s="35">
        <v>9</v>
      </c>
      <c r="R282" s="35">
        <v>5</v>
      </c>
      <c r="S282" s="35">
        <v>0</v>
      </c>
      <c r="T282" s="35">
        <v>1</v>
      </c>
    </row>
    <row r="283" spans="1:20" x14ac:dyDescent="0.35">
      <c r="A283" s="23">
        <f>IF(E283=$A$1,MAX($A$2:$A282)+1,0)</f>
        <v>0</v>
      </c>
      <c r="B283" s="30" t="s">
        <v>268</v>
      </c>
      <c r="C283" s="30" t="s">
        <v>245</v>
      </c>
      <c r="D283" s="30"/>
      <c r="E283" s="30" t="str">
        <f t="shared" si="71"/>
        <v/>
      </c>
      <c r="F283" s="35">
        <v>44</v>
      </c>
      <c r="G283" s="35">
        <v>1</v>
      </c>
      <c r="H283" s="35" t="s">
        <v>237</v>
      </c>
      <c r="I283" s="36"/>
      <c r="J283" s="33">
        <v>43120</v>
      </c>
      <c r="K283" s="36"/>
      <c r="L283" s="32">
        <v>0.66666666666666663</v>
      </c>
      <c r="M283" s="35" t="s">
        <v>207</v>
      </c>
      <c r="N283" s="35" t="s">
        <v>63</v>
      </c>
      <c r="O283" s="35" t="s">
        <v>14</v>
      </c>
      <c r="P283" s="35" t="s">
        <v>60</v>
      </c>
      <c r="Q283" s="35">
        <v>5</v>
      </c>
      <c r="R283" s="35">
        <v>1</v>
      </c>
      <c r="S283" s="35">
        <v>0</v>
      </c>
      <c r="T283" s="35">
        <v>1</v>
      </c>
    </row>
    <row r="284" spans="1:20" x14ac:dyDescent="0.35">
      <c r="A284" s="23">
        <f>IF(E284=$A$1,MAX($A$2:$A283)+1,0)</f>
        <v>0</v>
      </c>
      <c r="B284" s="30" t="s">
        <v>268</v>
      </c>
      <c r="C284" s="30" t="s">
        <v>245</v>
      </c>
      <c r="D284" s="30"/>
      <c r="E284" s="30" t="str">
        <f t="shared" si="71"/>
        <v/>
      </c>
      <c r="F284" s="35">
        <v>45</v>
      </c>
      <c r="G284" s="35">
        <v>1</v>
      </c>
      <c r="H284" s="35" t="s">
        <v>237</v>
      </c>
      <c r="I284" s="36"/>
      <c r="J284" s="33">
        <v>43120</v>
      </c>
      <c r="K284" s="36"/>
      <c r="L284" s="32">
        <v>0.75</v>
      </c>
      <c r="M284" s="35" t="s">
        <v>188</v>
      </c>
      <c r="N284" s="35" t="s">
        <v>67</v>
      </c>
      <c r="O284" s="35" t="s">
        <v>14</v>
      </c>
      <c r="P284" s="35" t="s">
        <v>60</v>
      </c>
      <c r="Q284" s="35">
        <v>9</v>
      </c>
      <c r="R284" s="35">
        <v>1</v>
      </c>
      <c r="S284" s="35">
        <v>0</v>
      </c>
      <c r="T284" s="35">
        <v>1</v>
      </c>
    </row>
    <row r="285" spans="1:20" x14ac:dyDescent="0.35">
      <c r="A285" s="23">
        <f>IF(E285=$A$1,MAX($A$2:$A284)+1,0)</f>
        <v>0</v>
      </c>
      <c r="B285" s="30" t="s">
        <v>268</v>
      </c>
      <c r="C285" s="30" t="s">
        <v>246</v>
      </c>
      <c r="D285" s="30" t="str">
        <f t="shared" ref="D285" si="88">N285</f>
        <v>SV Lohhof 4</v>
      </c>
      <c r="E285" s="30" t="str">
        <f t="shared" si="71"/>
        <v>SV Lohhof</v>
      </c>
      <c r="F285" s="35">
        <v>46</v>
      </c>
      <c r="G285" s="35">
        <v>1</v>
      </c>
      <c r="H285" s="35" t="s">
        <v>237</v>
      </c>
      <c r="I285" s="36"/>
      <c r="J285" s="33">
        <v>43142</v>
      </c>
      <c r="K285" s="36"/>
      <c r="L285" s="32">
        <v>0.58333333333333337</v>
      </c>
      <c r="M285" s="35" t="s">
        <v>14</v>
      </c>
      <c r="N285" s="35" t="s">
        <v>60</v>
      </c>
      <c r="O285" s="35" t="s">
        <v>194</v>
      </c>
      <c r="P285" s="35" t="s">
        <v>61</v>
      </c>
      <c r="Q285" s="35">
        <v>1</v>
      </c>
      <c r="R285" s="35">
        <v>3</v>
      </c>
      <c r="S285" s="35">
        <v>0</v>
      </c>
      <c r="T285" s="35">
        <v>1</v>
      </c>
    </row>
    <row r="286" spans="1:20" x14ac:dyDescent="0.35">
      <c r="A286" s="23">
        <f>IF(E286=$A$1,MAX($A$2:$A285)+1,0)</f>
        <v>0</v>
      </c>
      <c r="B286" s="30" t="s">
        <v>268</v>
      </c>
      <c r="C286" s="30" t="s">
        <v>246</v>
      </c>
      <c r="D286" s="30"/>
      <c r="E286" s="30" t="str">
        <f t="shared" si="71"/>
        <v/>
      </c>
      <c r="F286" s="35">
        <v>47</v>
      </c>
      <c r="G286" s="35">
        <v>1</v>
      </c>
      <c r="H286" s="35" t="s">
        <v>237</v>
      </c>
      <c r="I286" s="36"/>
      <c r="J286" s="33">
        <v>43142</v>
      </c>
      <c r="K286" s="36"/>
      <c r="L286" s="32">
        <v>0.66666666666666663</v>
      </c>
      <c r="M286" s="35" t="s">
        <v>194</v>
      </c>
      <c r="N286" s="35" t="s">
        <v>61</v>
      </c>
      <c r="O286" s="35" t="s">
        <v>215</v>
      </c>
      <c r="P286" s="35" t="s">
        <v>137</v>
      </c>
      <c r="Q286" s="35">
        <v>3</v>
      </c>
      <c r="R286" s="35">
        <v>2</v>
      </c>
      <c r="S286" s="35">
        <v>0</v>
      </c>
      <c r="T286" s="35">
        <v>1</v>
      </c>
    </row>
    <row r="287" spans="1:20" x14ac:dyDescent="0.35">
      <c r="A287" s="23">
        <f>IF(E287=$A$1,MAX($A$2:$A286)+1,0)</f>
        <v>0</v>
      </c>
      <c r="B287" s="30" t="s">
        <v>268</v>
      </c>
      <c r="C287" s="30" t="s">
        <v>246</v>
      </c>
      <c r="D287" s="30"/>
      <c r="E287" s="30" t="str">
        <f t="shared" si="71"/>
        <v/>
      </c>
      <c r="F287" s="35">
        <v>48</v>
      </c>
      <c r="G287" s="35">
        <v>1</v>
      </c>
      <c r="H287" s="35" t="s">
        <v>237</v>
      </c>
      <c r="I287" s="36"/>
      <c r="J287" s="33">
        <v>43142</v>
      </c>
      <c r="K287" s="36"/>
      <c r="L287" s="32">
        <v>0.75</v>
      </c>
      <c r="M287" s="35" t="s">
        <v>14</v>
      </c>
      <c r="N287" s="35" t="s">
        <v>60</v>
      </c>
      <c r="O287" s="35" t="s">
        <v>215</v>
      </c>
      <c r="P287" s="35" t="s">
        <v>137</v>
      </c>
      <c r="Q287" s="35">
        <v>1</v>
      </c>
      <c r="R287" s="35">
        <v>2</v>
      </c>
      <c r="S287" s="35">
        <v>0</v>
      </c>
      <c r="T287" s="35">
        <v>1</v>
      </c>
    </row>
    <row r="288" spans="1:20" x14ac:dyDescent="0.35">
      <c r="A288" s="23">
        <f>IF(E288=$A$1,MAX($A$2:$A287)+1,0)</f>
        <v>0</v>
      </c>
      <c r="B288" s="30" t="s">
        <v>268</v>
      </c>
      <c r="C288" s="30" t="s">
        <v>246</v>
      </c>
      <c r="D288" s="30" t="str">
        <f t="shared" ref="D288" si="89">N288</f>
        <v>FT München-Blumenau 1</v>
      </c>
      <c r="E288" s="30" t="str">
        <f t="shared" si="71"/>
        <v>FT München-Blumenau</v>
      </c>
      <c r="F288" s="35">
        <v>49</v>
      </c>
      <c r="G288" s="35">
        <v>1</v>
      </c>
      <c r="H288" s="35" t="s">
        <v>237</v>
      </c>
      <c r="I288" s="36"/>
      <c r="J288" s="33">
        <v>43142</v>
      </c>
      <c r="K288" s="36"/>
      <c r="L288" s="32">
        <v>0.58333333333333337</v>
      </c>
      <c r="M288" s="35" t="s">
        <v>195</v>
      </c>
      <c r="N288" s="35" t="s">
        <v>62</v>
      </c>
      <c r="O288" s="35" t="s">
        <v>207</v>
      </c>
      <c r="P288" s="35" t="s">
        <v>63</v>
      </c>
      <c r="Q288" s="35">
        <v>4</v>
      </c>
      <c r="R288" s="35">
        <v>5</v>
      </c>
      <c r="S288" s="35">
        <v>0</v>
      </c>
      <c r="T288" s="35">
        <v>1</v>
      </c>
    </row>
    <row r="289" spans="1:20" x14ac:dyDescent="0.35">
      <c r="A289" s="23">
        <f>IF(E289=$A$1,MAX($A$2:$A288)+1,0)</f>
        <v>0</v>
      </c>
      <c r="B289" s="30" t="s">
        <v>268</v>
      </c>
      <c r="C289" s="30" t="s">
        <v>246</v>
      </c>
      <c r="D289" s="30"/>
      <c r="E289" s="30" t="str">
        <f t="shared" si="71"/>
        <v/>
      </c>
      <c r="F289" s="35">
        <v>50</v>
      </c>
      <c r="G289" s="35">
        <v>1</v>
      </c>
      <c r="H289" s="35" t="s">
        <v>237</v>
      </c>
      <c r="I289" s="36"/>
      <c r="J289" s="33">
        <v>43142</v>
      </c>
      <c r="K289" s="36"/>
      <c r="L289" s="32">
        <v>0.66666666666666663</v>
      </c>
      <c r="M289" s="35" t="s">
        <v>207</v>
      </c>
      <c r="N289" s="35" t="s">
        <v>63</v>
      </c>
      <c r="O289" s="35" t="s">
        <v>20</v>
      </c>
      <c r="P289" s="35" t="s">
        <v>64</v>
      </c>
      <c r="Q289" s="35">
        <v>5</v>
      </c>
      <c r="R289" s="35">
        <v>6</v>
      </c>
      <c r="S289" s="35">
        <v>0</v>
      </c>
      <c r="T289" s="35">
        <v>1</v>
      </c>
    </row>
    <row r="290" spans="1:20" x14ac:dyDescent="0.35">
      <c r="A290" s="23">
        <f>IF(E290=$A$1,MAX($A$2:$A289)+1,0)</f>
        <v>0</v>
      </c>
      <c r="B290" s="30" t="s">
        <v>268</v>
      </c>
      <c r="C290" s="30" t="s">
        <v>246</v>
      </c>
      <c r="D290" s="30"/>
      <c r="E290" s="30" t="str">
        <f t="shared" ref="E290:E344" si="90">IF(D290="","",LEFT(D290,LEN(D290)-2))</f>
        <v/>
      </c>
      <c r="F290" s="35">
        <v>51</v>
      </c>
      <c r="G290" s="35">
        <v>1</v>
      </c>
      <c r="H290" s="35" t="s">
        <v>237</v>
      </c>
      <c r="I290" s="36"/>
      <c r="J290" s="33">
        <v>43142</v>
      </c>
      <c r="K290" s="36"/>
      <c r="L290" s="32">
        <v>0.75</v>
      </c>
      <c r="M290" s="35" t="s">
        <v>195</v>
      </c>
      <c r="N290" s="35" t="s">
        <v>62</v>
      </c>
      <c r="O290" s="35" t="s">
        <v>20</v>
      </c>
      <c r="P290" s="35" t="s">
        <v>64</v>
      </c>
      <c r="Q290" s="35">
        <v>4</v>
      </c>
      <c r="R290" s="35">
        <v>6</v>
      </c>
      <c r="S290" s="35">
        <v>0</v>
      </c>
      <c r="T290" s="35">
        <v>1</v>
      </c>
    </row>
    <row r="291" spans="1:20" x14ac:dyDescent="0.35">
      <c r="A291" s="23">
        <f>IF(E291=$A$1,MAX($A$2:$A290)+1,0)</f>
        <v>0</v>
      </c>
      <c r="B291" s="30" t="s">
        <v>268</v>
      </c>
      <c r="C291" s="30" t="s">
        <v>246</v>
      </c>
      <c r="D291" s="30" t="str">
        <f t="shared" ref="D291" si="91">N291</f>
        <v>BC Fürstenfeldbruck 3</v>
      </c>
      <c r="E291" s="30" t="str">
        <f t="shared" si="90"/>
        <v>BC Fürstenfeldbruck</v>
      </c>
      <c r="F291" s="35">
        <v>52</v>
      </c>
      <c r="G291" s="35">
        <v>1</v>
      </c>
      <c r="H291" s="35" t="s">
        <v>237</v>
      </c>
      <c r="I291" s="36"/>
      <c r="J291" s="33">
        <v>43142</v>
      </c>
      <c r="K291" s="36"/>
      <c r="L291" s="32">
        <v>0.58333333333333337</v>
      </c>
      <c r="M291" s="35" t="s">
        <v>21</v>
      </c>
      <c r="N291" s="35" t="s">
        <v>65</v>
      </c>
      <c r="O291" s="35" t="s">
        <v>188</v>
      </c>
      <c r="P291" s="35" t="s">
        <v>67</v>
      </c>
      <c r="Q291" s="35">
        <v>7</v>
      </c>
      <c r="R291" s="35">
        <v>9</v>
      </c>
      <c r="S291" s="35">
        <v>0</v>
      </c>
      <c r="T291" s="35">
        <v>1</v>
      </c>
    </row>
    <row r="292" spans="1:20" x14ac:dyDescent="0.35">
      <c r="A292" s="23">
        <f>IF(E292=$A$1,MAX($A$2:$A291)+1,0)</f>
        <v>0</v>
      </c>
      <c r="B292" s="30" t="s">
        <v>268</v>
      </c>
      <c r="C292" s="30" t="s">
        <v>246</v>
      </c>
      <c r="D292" s="30"/>
      <c r="E292" s="30" t="str">
        <f t="shared" si="90"/>
        <v/>
      </c>
      <c r="F292" s="35">
        <v>53</v>
      </c>
      <c r="G292" s="35">
        <v>1</v>
      </c>
      <c r="H292" s="35" t="s">
        <v>237</v>
      </c>
      <c r="I292" s="36"/>
      <c r="J292" s="33">
        <v>43142</v>
      </c>
      <c r="K292" s="36"/>
      <c r="L292" s="32">
        <v>0.66666666666666663</v>
      </c>
      <c r="M292" s="35" t="s">
        <v>188</v>
      </c>
      <c r="N292" s="35" t="s">
        <v>67</v>
      </c>
      <c r="O292" s="35" t="s">
        <v>218</v>
      </c>
      <c r="P292" s="35" t="s">
        <v>66</v>
      </c>
      <c r="Q292" s="35">
        <v>9</v>
      </c>
      <c r="R292" s="35">
        <v>8</v>
      </c>
      <c r="S292" s="35">
        <v>0</v>
      </c>
      <c r="T292" s="35">
        <v>1</v>
      </c>
    </row>
    <row r="293" spans="1:20" x14ac:dyDescent="0.35">
      <c r="A293" s="23">
        <f>IF(E293=$A$1,MAX($A$2:$A292)+1,0)</f>
        <v>0</v>
      </c>
      <c r="B293" s="30" t="s">
        <v>268</v>
      </c>
      <c r="C293" s="30" t="s">
        <v>246</v>
      </c>
      <c r="D293" s="30"/>
      <c r="E293" s="30" t="str">
        <f t="shared" si="90"/>
        <v/>
      </c>
      <c r="F293" s="35">
        <v>54</v>
      </c>
      <c r="G293" s="35">
        <v>1</v>
      </c>
      <c r="H293" s="35" t="s">
        <v>237</v>
      </c>
      <c r="I293" s="36"/>
      <c r="J293" s="33">
        <v>43142</v>
      </c>
      <c r="K293" s="36"/>
      <c r="L293" s="32">
        <v>0.75</v>
      </c>
      <c r="M293" s="35" t="s">
        <v>21</v>
      </c>
      <c r="N293" s="35" t="s">
        <v>65</v>
      </c>
      <c r="O293" s="35" t="s">
        <v>218</v>
      </c>
      <c r="P293" s="35" t="s">
        <v>66</v>
      </c>
      <c r="Q293" s="35">
        <v>7</v>
      </c>
      <c r="R293" s="35">
        <v>8</v>
      </c>
      <c r="S293" s="35">
        <v>0</v>
      </c>
      <c r="T293" s="35">
        <v>1</v>
      </c>
    </row>
    <row r="294" spans="1:20" x14ac:dyDescent="0.35">
      <c r="A294" s="23">
        <f>IF(E294=$A$1,MAX($A$2:$A293)+1,0)</f>
        <v>0</v>
      </c>
      <c r="B294" s="30" t="s">
        <v>268</v>
      </c>
      <c r="C294" s="30" t="s">
        <v>247</v>
      </c>
      <c r="D294" s="30" t="str">
        <f t="shared" ref="D294" si="92">N294</f>
        <v>SG Würmtal / Neuried 1</v>
      </c>
      <c r="E294" s="30" t="str">
        <f t="shared" si="90"/>
        <v>SG Würmtal / Neuried</v>
      </c>
      <c r="F294" s="35">
        <v>55</v>
      </c>
      <c r="G294" s="35">
        <v>1</v>
      </c>
      <c r="H294" s="35" t="s">
        <v>237</v>
      </c>
      <c r="I294" s="36"/>
      <c r="J294" s="33">
        <v>43163</v>
      </c>
      <c r="K294" s="36"/>
      <c r="L294" s="32">
        <v>0.58333333333333337</v>
      </c>
      <c r="M294" s="35" t="s">
        <v>215</v>
      </c>
      <c r="N294" s="35" t="s">
        <v>137</v>
      </c>
      <c r="O294" s="35" t="s">
        <v>195</v>
      </c>
      <c r="P294" s="35" t="s">
        <v>62</v>
      </c>
      <c r="Q294" s="35">
        <v>2</v>
      </c>
      <c r="R294" s="35">
        <v>4</v>
      </c>
      <c r="S294" s="35">
        <v>0</v>
      </c>
      <c r="T294" s="35">
        <v>1</v>
      </c>
    </row>
    <row r="295" spans="1:20" x14ac:dyDescent="0.35">
      <c r="A295" s="23">
        <f>IF(E295=$A$1,MAX($A$2:$A294)+1,0)</f>
        <v>0</v>
      </c>
      <c r="B295" s="30" t="s">
        <v>268</v>
      </c>
      <c r="C295" s="30" t="s">
        <v>247</v>
      </c>
      <c r="D295" s="30"/>
      <c r="E295" s="30" t="str">
        <f t="shared" si="90"/>
        <v/>
      </c>
      <c r="F295" s="35">
        <v>56</v>
      </c>
      <c r="G295" s="35">
        <v>1</v>
      </c>
      <c r="H295" s="35" t="s">
        <v>237</v>
      </c>
      <c r="I295" s="36"/>
      <c r="J295" s="33">
        <v>43163</v>
      </c>
      <c r="K295" s="36"/>
      <c r="L295" s="32">
        <v>0.66666666666666663</v>
      </c>
      <c r="M295" s="35" t="s">
        <v>195</v>
      </c>
      <c r="N295" s="35" t="s">
        <v>62</v>
      </c>
      <c r="O295" s="35" t="s">
        <v>188</v>
      </c>
      <c r="P295" s="35" t="s">
        <v>67</v>
      </c>
      <c r="Q295" s="35">
        <v>4</v>
      </c>
      <c r="R295" s="35">
        <v>9</v>
      </c>
      <c r="S295" s="35">
        <v>0</v>
      </c>
      <c r="T295" s="35">
        <v>1</v>
      </c>
    </row>
    <row r="296" spans="1:20" x14ac:dyDescent="0.35">
      <c r="A296" s="23">
        <f>IF(E296=$A$1,MAX($A$2:$A295)+1,0)</f>
        <v>0</v>
      </c>
      <c r="B296" s="30" t="s">
        <v>268</v>
      </c>
      <c r="C296" s="30" t="s">
        <v>247</v>
      </c>
      <c r="D296" s="30"/>
      <c r="E296" s="30" t="str">
        <f t="shared" si="90"/>
        <v/>
      </c>
      <c r="F296" s="35">
        <v>57</v>
      </c>
      <c r="G296" s="35">
        <v>1</v>
      </c>
      <c r="H296" s="35" t="s">
        <v>237</v>
      </c>
      <c r="I296" s="36"/>
      <c r="J296" s="33">
        <v>43163</v>
      </c>
      <c r="K296" s="36"/>
      <c r="L296" s="32">
        <v>0.75</v>
      </c>
      <c r="M296" s="35" t="s">
        <v>215</v>
      </c>
      <c r="N296" s="35" t="s">
        <v>137</v>
      </c>
      <c r="O296" s="35" t="s">
        <v>188</v>
      </c>
      <c r="P296" s="35" t="s">
        <v>67</v>
      </c>
      <c r="Q296" s="35">
        <v>2</v>
      </c>
      <c r="R296" s="35">
        <v>9</v>
      </c>
      <c r="S296" s="35">
        <v>0</v>
      </c>
      <c r="T296" s="35">
        <v>1</v>
      </c>
    </row>
    <row r="297" spans="1:20" x14ac:dyDescent="0.35">
      <c r="A297" s="23">
        <f>IF(E297=$A$1,MAX($A$2:$A296)+1,0)</f>
        <v>0</v>
      </c>
      <c r="B297" s="30" t="s">
        <v>268</v>
      </c>
      <c r="C297" s="30" t="s">
        <v>247</v>
      </c>
      <c r="D297" s="30" t="str">
        <f t="shared" ref="D297" si="93">N297</f>
        <v>SpVgg Erdweg 2</v>
      </c>
      <c r="E297" s="30" t="str">
        <f t="shared" si="90"/>
        <v>SpVgg Erdweg</v>
      </c>
      <c r="F297" s="35">
        <v>58</v>
      </c>
      <c r="G297" s="35">
        <v>1</v>
      </c>
      <c r="H297" s="35" t="s">
        <v>237</v>
      </c>
      <c r="I297" s="36"/>
      <c r="J297" s="33">
        <v>43163</v>
      </c>
      <c r="K297" s="36"/>
      <c r="L297" s="32">
        <v>0.58333333333333337</v>
      </c>
      <c r="M297" s="35" t="s">
        <v>207</v>
      </c>
      <c r="N297" s="35" t="s">
        <v>63</v>
      </c>
      <c r="O297" s="35" t="s">
        <v>218</v>
      </c>
      <c r="P297" s="35" t="s">
        <v>66</v>
      </c>
      <c r="Q297" s="35">
        <v>5</v>
      </c>
      <c r="R297" s="35">
        <v>8</v>
      </c>
      <c r="S297" s="35">
        <v>0</v>
      </c>
      <c r="T297" s="35">
        <v>1</v>
      </c>
    </row>
    <row r="298" spans="1:20" x14ac:dyDescent="0.35">
      <c r="A298" s="23">
        <f>IF(E298=$A$1,MAX($A$2:$A297)+1,0)</f>
        <v>0</v>
      </c>
      <c r="B298" s="30" t="s">
        <v>268</v>
      </c>
      <c r="C298" s="30" t="s">
        <v>247</v>
      </c>
      <c r="D298" s="30"/>
      <c r="E298" s="30" t="str">
        <f t="shared" si="90"/>
        <v/>
      </c>
      <c r="F298" s="35">
        <v>59</v>
      </c>
      <c r="G298" s="35">
        <v>1</v>
      </c>
      <c r="H298" s="35" t="s">
        <v>237</v>
      </c>
      <c r="I298" s="36"/>
      <c r="J298" s="33">
        <v>43163</v>
      </c>
      <c r="K298" s="36"/>
      <c r="L298" s="32">
        <v>0.66666666666666663</v>
      </c>
      <c r="M298" s="35" t="s">
        <v>218</v>
      </c>
      <c r="N298" s="35" t="s">
        <v>66</v>
      </c>
      <c r="O298" s="35" t="s">
        <v>194</v>
      </c>
      <c r="P298" s="35" t="s">
        <v>61</v>
      </c>
      <c r="Q298" s="35">
        <v>8</v>
      </c>
      <c r="R298" s="35">
        <v>3</v>
      </c>
      <c r="S298" s="35">
        <v>0</v>
      </c>
      <c r="T298" s="35">
        <v>1</v>
      </c>
    </row>
    <row r="299" spans="1:20" x14ac:dyDescent="0.35">
      <c r="A299" s="23">
        <f>IF(E299=$A$1,MAX($A$2:$A298)+1,0)</f>
        <v>0</v>
      </c>
      <c r="B299" s="30" t="s">
        <v>268</v>
      </c>
      <c r="C299" s="30" t="s">
        <v>247</v>
      </c>
      <c r="D299" s="30"/>
      <c r="E299" s="30" t="str">
        <f t="shared" si="90"/>
        <v/>
      </c>
      <c r="F299" s="35">
        <v>60</v>
      </c>
      <c r="G299" s="35">
        <v>1</v>
      </c>
      <c r="H299" s="35" t="s">
        <v>237</v>
      </c>
      <c r="I299" s="36"/>
      <c r="J299" s="33">
        <v>43163</v>
      </c>
      <c r="K299" s="36"/>
      <c r="L299" s="32">
        <v>0.75</v>
      </c>
      <c r="M299" s="35" t="s">
        <v>207</v>
      </c>
      <c r="N299" s="35" t="s">
        <v>63</v>
      </c>
      <c r="O299" s="35" t="s">
        <v>194</v>
      </c>
      <c r="P299" s="35" t="s">
        <v>61</v>
      </c>
      <c r="Q299" s="35">
        <v>5</v>
      </c>
      <c r="R299" s="35">
        <v>3</v>
      </c>
      <c r="S299" s="35">
        <v>0</v>
      </c>
      <c r="T299" s="35">
        <v>1</v>
      </c>
    </row>
    <row r="300" spans="1:20" x14ac:dyDescent="0.35">
      <c r="A300" s="23">
        <f>IF(E300=$A$1,MAX($A$2:$A299)+1,0)</f>
        <v>0</v>
      </c>
      <c r="B300" s="30" t="s">
        <v>268</v>
      </c>
      <c r="C300" s="30" t="s">
        <v>247</v>
      </c>
      <c r="D300" s="30" t="str">
        <f t="shared" ref="D300" si="94">N300</f>
        <v>OSC München 4</v>
      </c>
      <c r="E300" s="30" t="str">
        <f t="shared" si="90"/>
        <v>OSC München</v>
      </c>
      <c r="F300" s="35">
        <v>61</v>
      </c>
      <c r="G300" s="35">
        <v>1</v>
      </c>
      <c r="H300" s="35" t="s">
        <v>237</v>
      </c>
      <c r="I300" s="36"/>
      <c r="J300" s="33">
        <v>43163</v>
      </c>
      <c r="K300" s="36"/>
      <c r="L300" s="32">
        <v>0.58333333333333337</v>
      </c>
      <c r="M300" s="35" t="s">
        <v>20</v>
      </c>
      <c r="N300" s="35" t="s">
        <v>64</v>
      </c>
      <c r="O300" s="35" t="s">
        <v>14</v>
      </c>
      <c r="P300" s="35" t="s">
        <v>60</v>
      </c>
      <c r="Q300" s="35">
        <v>6</v>
      </c>
      <c r="R300" s="35">
        <v>1</v>
      </c>
      <c r="S300" s="35">
        <v>0</v>
      </c>
      <c r="T300" s="35">
        <v>1</v>
      </c>
    </row>
    <row r="301" spans="1:20" x14ac:dyDescent="0.35">
      <c r="A301" s="23">
        <f>IF(E301=$A$1,MAX($A$2:$A300)+1,0)</f>
        <v>0</v>
      </c>
      <c r="B301" s="30" t="s">
        <v>268</v>
      </c>
      <c r="C301" s="30" t="s">
        <v>247</v>
      </c>
      <c r="D301" s="30"/>
      <c r="E301" s="30" t="str">
        <f t="shared" si="90"/>
        <v/>
      </c>
      <c r="F301" s="35">
        <v>62</v>
      </c>
      <c r="G301" s="35">
        <v>1</v>
      </c>
      <c r="H301" s="35" t="s">
        <v>237</v>
      </c>
      <c r="I301" s="36"/>
      <c r="J301" s="33">
        <v>43163</v>
      </c>
      <c r="K301" s="36"/>
      <c r="L301" s="32">
        <v>0.66666666666666663</v>
      </c>
      <c r="M301" s="35" t="s">
        <v>14</v>
      </c>
      <c r="N301" s="35" t="s">
        <v>60</v>
      </c>
      <c r="O301" s="35" t="s">
        <v>21</v>
      </c>
      <c r="P301" s="35" t="s">
        <v>65</v>
      </c>
      <c r="Q301" s="35">
        <v>1</v>
      </c>
      <c r="R301" s="35">
        <v>7</v>
      </c>
      <c r="S301" s="35">
        <v>0</v>
      </c>
      <c r="T301" s="35">
        <v>1</v>
      </c>
    </row>
    <row r="302" spans="1:20" x14ac:dyDescent="0.35">
      <c r="A302" s="23">
        <f>IF(E302=$A$1,MAX($A$2:$A301)+1,0)</f>
        <v>0</v>
      </c>
      <c r="B302" s="30" t="s">
        <v>268</v>
      </c>
      <c r="C302" s="30" t="s">
        <v>247</v>
      </c>
      <c r="D302" s="30"/>
      <c r="E302" s="30" t="str">
        <f t="shared" si="90"/>
        <v/>
      </c>
      <c r="F302" s="35">
        <v>63</v>
      </c>
      <c r="G302" s="35">
        <v>1</v>
      </c>
      <c r="H302" s="35" t="s">
        <v>237</v>
      </c>
      <c r="I302" s="36"/>
      <c r="J302" s="33">
        <v>43163</v>
      </c>
      <c r="K302" s="36"/>
      <c r="L302" s="32">
        <v>0.75</v>
      </c>
      <c r="M302" s="35" t="s">
        <v>20</v>
      </c>
      <c r="N302" s="35" t="s">
        <v>64</v>
      </c>
      <c r="O302" s="35" t="s">
        <v>21</v>
      </c>
      <c r="P302" s="35" t="s">
        <v>65</v>
      </c>
      <c r="Q302" s="35">
        <v>6</v>
      </c>
      <c r="R302" s="35">
        <v>7</v>
      </c>
      <c r="S302" s="35">
        <v>0</v>
      </c>
      <c r="T302" s="35">
        <v>1</v>
      </c>
    </row>
    <row r="303" spans="1:20" x14ac:dyDescent="0.35">
      <c r="A303" s="23">
        <f>IF(E303=$A$1,MAX($A$2:$A302)+1,0)</f>
        <v>0</v>
      </c>
      <c r="B303" s="30" t="s">
        <v>270</v>
      </c>
      <c r="C303" s="30" t="s">
        <v>241</v>
      </c>
      <c r="D303" s="30" t="str">
        <f t="shared" ref="D303" si="95">N303</f>
        <v>ESV München 4</v>
      </c>
      <c r="E303" s="30" t="str">
        <f t="shared" si="90"/>
        <v>ESV München</v>
      </c>
      <c r="F303" s="35">
        <v>1</v>
      </c>
      <c r="G303" s="35">
        <v>0</v>
      </c>
      <c r="H303" s="35" t="s">
        <v>237</v>
      </c>
      <c r="I303" s="36"/>
      <c r="J303" s="33">
        <v>43001</v>
      </c>
      <c r="K303" s="36"/>
      <c r="L303" s="32">
        <v>0.58333333333333337</v>
      </c>
      <c r="M303" s="35" t="s">
        <v>218</v>
      </c>
      <c r="N303" s="35" t="s">
        <v>70</v>
      </c>
      <c r="O303" s="35" t="s">
        <v>187</v>
      </c>
      <c r="P303" s="35" t="s">
        <v>69</v>
      </c>
      <c r="Q303" s="35">
        <v>2</v>
      </c>
      <c r="R303" s="35">
        <v>1</v>
      </c>
      <c r="S303" s="35">
        <v>0</v>
      </c>
      <c r="T303" s="35">
        <v>1</v>
      </c>
    </row>
    <row r="304" spans="1:20" x14ac:dyDescent="0.35">
      <c r="A304" s="23">
        <f>IF(E304=$A$1,MAX($A$2:$A303)+1,0)</f>
        <v>0</v>
      </c>
      <c r="B304" s="30" t="s">
        <v>270</v>
      </c>
      <c r="C304" s="30" t="s">
        <v>241</v>
      </c>
      <c r="D304" s="30"/>
      <c r="E304" s="30" t="str">
        <f t="shared" si="90"/>
        <v/>
      </c>
      <c r="F304" s="35">
        <v>2</v>
      </c>
      <c r="G304" s="35">
        <v>0</v>
      </c>
      <c r="H304" s="35" t="s">
        <v>237</v>
      </c>
      <c r="I304" s="36"/>
      <c r="J304" s="33">
        <v>43001</v>
      </c>
      <c r="K304" s="36"/>
      <c r="L304" s="32">
        <v>0.66666666666666663</v>
      </c>
      <c r="M304" s="35" t="s">
        <v>187</v>
      </c>
      <c r="N304" s="35" t="s">
        <v>69</v>
      </c>
      <c r="O304" s="35" t="s">
        <v>16</v>
      </c>
      <c r="P304" s="35" t="s">
        <v>74</v>
      </c>
      <c r="Q304" s="35">
        <v>1</v>
      </c>
      <c r="R304" s="35">
        <v>6</v>
      </c>
      <c r="S304" s="35">
        <v>0</v>
      </c>
      <c r="T304" s="35">
        <v>1</v>
      </c>
    </row>
    <row r="305" spans="1:20" x14ac:dyDescent="0.35">
      <c r="A305" s="23">
        <f>IF(E305=$A$1,MAX($A$2:$A304)+1,0)</f>
        <v>0</v>
      </c>
      <c r="B305" s="30" t="s">
        <v>270</v>
      </c>
      <c r="C305" s="30" t="s">
        <v>241</v>
      </c>
      <c r="D305" s="30"/>
      <c r="E305" s="30" t="str">
        <f t="shared" si="90"/>
        <v/>
      </c>
      <c r="F305" s="35">
        <v>3</v>
      </c>
      <c r="G305" s="35">
        <v>0</v>
      </c>
      <c r="H305" s="35" t="s">
        <v>237</v>
      </c>
      <c r="I305" s="36"/>
      <c r="J305" s="33">
        <v>43001</v>
      </c>
      <c r="K305" s="36"/>
      <c r="L305" s="32">
        <v>0.75</v>
      </c>
      <c r="M305" s="35" t="s">
        <v>218</v>
      </c>
      <c r="N305" s="35" t="s">
        <v>70</v>
      </c>
      <c r="O305" s="35" t="s">
        <v>16</v>
      </c>
      <c r="P305" s="35" t="s">
        <v>74</v>
      </c>
      <c r="Q305" s="35">
        <v>2</v>
      </c>
      <c r="R305" s="35">
        <v>6</v>
      </c>
      <c r="S305" s="35">
        <v>0</v>
      </c>
      <c r="T305" s="35">
        <v>1</v>
      </c>
    </row>
    <row r="306" spans="1:20" x14ac:dyDescent="0.35">
      <c r="A306" s="23">
        <f>IF(E306=$A$1,MAX($A$2:$A305)+1,0)</f>
        <v>0</v>
      </c>
      <c r="B306" s="30" t="s">
        <v>270</v>
      </c>
      <c r="C306" s="30" t="s">
        <v>241</v>
      </c>
      <c r="D306" s="30" t="str">
        <f t="shared" ref="D306" si="96">N306</f>
        <v>TSV 1847 Weilheim 1</v>
      </c>
      <c r="E306" s="30" t="str">
        <f t="shared" si="90"/>
        <v>TSV 1847 Weilheim</v>
      </c>
      <c r="F306" s="35">
        <v>4</v>
      </c>
      <c r="G306" s="35">
        <v>0</v>
      </c>
      <c r="H306" s="35" t="s">
        <v>237</v>
      </c>
      <c r="I306" s="36"/>
      <c r="J306" s="33">
        <v>43001</v>
      </c>
      <c r="K306" s="36"/>
      <c r="L306" s="32">
        <v>0.58333333333333337</v>
      </c>
      <c r="M306" s="35" t="s">
        <v>219</v>
      </c>
      <c r="N306" s="35" t="s">
        <v>76</v>
      </c>
      <c r="O306" s="35" t="s">
        <v>197</v>
      </c>
      <c r="P306" s="35" t="s">
        <v>73</v>
      </c>
      <c r="Q306" s="35">
        <v>8</v>
      </c>
      <c r="R306" s="35">
        <v>5</v>
      </c>
      <c r="S306" s="35">
        <v>0</v>
      </c>
      <c r="T306" s="35">
        <v>1</v>
      </c>
    </row>
    <row r="307" spans="1:20" x14ac:dyDescent="0.35">
      <c r="A307" s="23">
        <f>IF(E307=$A$1,MAX($A$2:$A306)+1,0)</f>
        <v>0</v>
      </c>
      <c r="B307" s="30" t="s">
        <v>270</v>
      </c>
      <c r="C307" s="30" t="s">
        <v>241</v>
      </c>
      <c r="D307" s="30"/>
      <c r="E307" s="30" t="str">
        <f t="shared" si="90"/>
        <v/>
      </c>
      <c r="F307" s="35">
        <v>5</v>
      </c>
      <c r="G307" s="35">
        <v>0</v>
      </c>
      <c r="H307" s="35" t="s">
        <v>237</v>
      </c>
      <c r="I307" s="36"/>
      <c r="J307" s="33">
        <v>43001</v>
      </c>
      <c r="K307" s="36"/>
      <c r="L307" s="32">
        <v>0.66666666666666663</v>
      </c>
      <c r="M307" s="35" t="s">
        <v>197</v>
      </c>
      <c r="N307" s="35" t="s">
        <v>73</v>
      </c>
      <c r="O307" s="35" t="s">
        <v>201</v>
      </c>
      <c r="P307" s="35" t="s">
        <v>75</v>
      </c>
      <c r="Q307" s="35">
        <v>5</v>
      </c>
      <c r="R307" s="35">
        <v>7</v>
      </c>
      <c r="S307" s="35">
        <v>0</v>
      </c>
      <c r="T307" s="35">
        <v>1</v>
      </c>
    </row>
    <row r="308" spans="1:20" x14ac:dyDescent="0.35">
      <c r="A308" s="23">
        <f>IF(E308=$A$1,MAX($A$2:$A307)+1,0)</f>
        <v>0</v>
      </c>
      <c r="B308" s="30" t="s">
        <v>270</v>
      </c>
      <c r="C308" s="30" t="s">
        <v>241</v>
      </c>
      <c r="D308" s="30"/>
      <c r="E308" s="30" t="str">
        <f t="shared" si="90"/>
        <v/>
      </c>
      <c r="F308" s="35">
        <v>6</v>
      </c>
      <c r="G308" s="35">
        <v>0</v>
      </c>
      <c r="H308" s="35" t="s">
        <v>237</v>
      </c>
      <c r="I308" s="36"/>
      <c r="J308" s="33">
        <v>43001</v>
      </c>
      <c r="K308" s="36"/>
      <c r="L308" s="32">
        <v>0.75</v>
      </c>
      <c r="M308" s="35" t="s">
        <v>219</v>
      </c>
      <c r="N308" s="35" t="s">
        <v>76</v>
      </c>
      <c r="O308" s="35" t="s">
        <v>201</v>
      </c>
      <c r="P308" s="35" t="s">
        <v>75</v>
      </c>
      <c r="Q308" s="35">
        <v>8</v>
      </c>
      <c r="R308" s="35">
        <v>7</v>
      </c>
      <c r="S308" s="35">
        <v>0</v>
      </c>
      <c r="T308" s="35">
        <v>1</v>
      </c>
    </row>
    <row r="309" spans="1:20" x14ac:dyDescent="0.35">
      <c r="A309" s="23">
        <f>IF(E309=$A$1,MAX($A$2:$A308)+1,0)</f>
        <v>0</v>
      </c>
      <c r="B309" s="30" t="s">
        <v>270</v>
      </c>
      <c r="C309" s="30" t="s">
        <v>241</v>
      </c>
      <c r="D309" s="30" t="str">
        <f t="shared" ref="D309" si="97">N309</f>
        <v>FT München Süd 1</v>
      </c>
      <c r="E309" s="30" t="str">
        <f t="shared" si="90"/>
        <v>FT München Süd</v>
      </c>
      <c r="F309" s="35">
        <v>7</v>
      </c>
      <c r="G309" s="35">
        <v>0</v>
      </c>
      <c r="H309" s="35" t="s">
        <v>237</v>
      </c>
      <c r="I309" s="36"/>
      <c r="J309" s="33">
        <v>43001</v>
      </c>
      <c r="K309" s="36"/>
      <c r="L309" s="32">
        <v>0.58333333333333337</v>
      </c>
      <c r="M309" s="35" t="s">
        <v>210</v>
      </c>
      <c r="N309" s="35" t="s">
        <v>136</v>
      </c>
      <c r="O309" s="35" t="s">
        <v>212</v>
      </c>
      <c r="P309" s="35" t="s">
        <v>72</v>
      </c>
      <c r="Q309" s="35">
        <v>9</v>
      </c>
      <c r="R309" s="35">
        <v>4</v>
      </c>
      <c r="S309" s="35">
        <v>0</v>
      </c>
      <c r="T309" s="35">
        <v>1</v>
      </c>
    </row>
    <row r="310" spans="1:20" x14ac:dyDescent="0.35">
      <c r="A310" s="23">
        <f>IF(E310=$A$1,MAX($A$2:$A309)+1,0)</f>
        <v>0</v>
      </c>
      <c r="B310" s="30" t="s">
        <v>270</v>
      </c>
      <c r="C310" s="30" t="s">
        <v>241</v>
      </c>
      <c r="D310" s="30"/>
      <c r="E310" s="30" t="str">
        <f t="shared" si="90"/>
        <v/>
      </c>
      <c r="F310" s="35">
        <v>8</v>
      </c>
      <c r="G310" s="35">
        <v>0</v>
      </c>
      <c r="H310" s="35" t="s">
        <v>237</v>
      </c>
      <c r="I310" s="36"/>
      <c r="J310" s="33">
        <v>43001</v>
      </c>
      <c r="K310" s="36"/>
      <c r="L310" s="32">
        <v>0.66666666666666663</v>
      </c>
      <c r="M310" s="35" t="s">
        <v>212</v>
      </c>
      <c r="N310" s="35" t="s">
        <v>72</v>
      </c>
      <c r="O310" s="35" t="s">
        <v>184</v>
      </c>
      <c r="P310" s="35" t="s">
        <v>71</v>
      </c>
      <c r="Q310" s="35">
        <v>4</v>
      </c>
      <c r="R310" s="35">
        <v>3</v>
      </c>
      <c r="S310" s="35">
        <v>0</v>
      </c>
      <c r="T310" s="35">
        <v>1</v>
      </c>
    </row>
    <row r="311" spans="1:20" x14ac:dyDescent="0.35">
      <c r="A311" s="23">
        <f>IF(E311=$A$1,MAX($A$2:$A310)+1,0)</f>
        <v>0</v>
      </c>
      <c r="B311" s="30" t="s">
        <v>270</v>
      </c>
      <c r="C311" s="30" t="s">
        <v>241</v>
      </c>
      <c r="D311" s="30"/>
      <c r="E311" s="30" t="str">
        <f t="shared" si="90"/>
        <v/>
      </c>
      <c r="F311" s="35">
        <v>9</v>
      </c>
      <c r="G311" s="35">
        <v>0</v>
      </c>
      <c r="H311" s="35" t="s">
        <v>237</v>
      </c>
      <c r="I311" s="36"/>
      <c r="J311" s="33">
        <v>43001</v>
      </c>
      <c r="K311" s="36"/>
      <c r="L311" s="32">
        <v>0.75</v>
      </c>
      <c r="M311" s="35" t="s">
        <v>210</v>
      </c>
      <c r="N311" s="35" t="s">
        <v>136</v>
      </c>
      <c r="O311" s="35" t="s">
        <v>184</v>
      </c>
      <c r="P311" s="35" t="s">
        <v>71</v>
      </c>
      <c r="Q311" s="35">
        <v>9</v>
      </c>
      <c r="R311" s="35">
        <v>3</v>
      </c>
      <c r="S311" s="35">
        <v>0</v>
      </c>
      <c r="T311" s="35">
        <v>1</v>
      </c>
    </row>
    <row r="312" spans="1:20" x14ac:dyDescent="0.35">
      <c r="A312" s="23">
        <f>IF(E312=$A$1,MAX($A$2:$A311)+1,0)</f>
        <v>0</v>
      </c>
      <c r="B312" s="30" t="s">
        <v>270</v>
      </c>
      <c r="C312" s="30" t="s">
        <v>242</v>
      </c>
      <c r="D312" s="30" t="str">
        <f t="shared" ref="D312" si="98">N312</f>
        <v>TSV Isen 1</v>
      </c>
      <c r="E312" s="30" t="str">
        <f t="shared" si="90"/>
        <v>TSV Isen</v>
      </c>
      <c r="F312" s="35">
        <v>10</v>
      </c>
      <c r="G312" s="35">
        <v>0</v>
      </c>
      <c r="H312" s="35" t="s">
        <v>237</v>
      </c>
      <c r="I312" s="36"/>
      <c r="J312" s="33">
        <v>43022</v>
      </c>
      <c r="K312" s="36"/>
      <c r="L312" s="32">
        <v>0.58333333333333337</v>
      </c>
      <c r="M312" s="35" t="s">
        <v>187</v>
      </c>
      <c r="N312" s="35" t="s">
        <v>69</v>
      </c>
      <c r="O312" s="35" t="s">
        <v>219</v>
      </c>
      <c r="P312" s="35" t="s">
        <v>76</v>
      </c>
      <c r="Q312" s="35">
        <v>1</v>
      </c>
      <c r="R312" s="35">
        <v>8</v>
      </c>
      <c r="S312" s="35">
        <v>0</v>
      </c>
      <c r="T312" s="35">
        <v>1</v>
      </c>
    </row>
    <row r="313" spans="1:20" x14ac:dyDescent="0.35">
      <c r="A313" s="23">
        <f>IF(E313=$A$1,MAX($A$2:$A312)+1,0)</f>
        <v>0</v>
      </c>
      <c r="B313" s="30" t="s">
        <v>270</v>
      </c>
      <c r="C313" s="30" t="s">
        <v>242</v>
      </c>
      <c r="D313" s="30"/>
      <c r="E313" s="30" t="str">
        <f t="shared" si="90"/>
        <v/>
      </c>
      <c r="F313" s="35">
        <v>11</v>
      </c>
      <c r="G313" s="35">
        <v>0</v>
      </c>
      <c r="H313" s="35" t="s">
        <v>237</v>
      </c>
      <c r="I313" s="36"/>
      <c r="J313" s="33">
        <v>43022</v>
      </c>
      <c r="K313" s="36"/>
      <c r="L313" s="32">
        <v>0.66666666666666663</v>
      </c>
      <c r="M313" s="35" t="s">
        <v>219</v>
      </c>
      <c r="N313" s="35" t="s">
        <v>76</v>
      </c>
      <c r="O313" s="35" t="s">
        <v>210</v>
      </c>
      <c r="P313" s="35" t="s">
        <v>136</v>
      </c>
      <c r="Q313" s="35">
        <v>8</v>
      </c>
      <c r="R313" s="35">
        <v>9</v>
      </c>
      <c r="S313" s="35">
        <v>0</v>
      </c>
      <c r="T313" s="35">
        <v>1</v>
      </c>
    </row>
    <row r="314" spans="1:20" x14ac:dyDescent="0.35">
      <c r="A314" s="23">
        <f>IF(E314=$A$1,MAX($A$2:$A313)+1,0)</f>
        <v>0</v>
      </c>
      <c r="B314" s="30" t="s">
        <v>270</v>
      </c>
      <c r="C314" s="30" t="s">
        <v>242</v>
      </c>
      <c r="D314" s="30"/>
      <c r="E314" s="30" t="str">
        <f t="shared" si="90"/>
        <v/>
      </c>
      <c r="F314" s="35">
        <v>12</v>
      </c>
      <c r="G314" s="35">
        <v>0</v>
      </c>
      <c r="H314" s="35" t="s">
        <v>237</v>
      </c>
      <c r="I314" s="36"/>
      <c r="J314" s="33">
        <v>43022</v>
      </c>
      <c r="K314" s="36"/>
      <c r="L314" s="32">
        <v>0.75</v>
      </c>
      <c r="M314" s="35" t="s">
        <v>187</v>
      </c>
      <c r="N314" s="35" t="s">
        <v>69</v>
      </c>
      <c r="O314" s="35" t="s">
        <v>210</v>
      </c>
      <c r="P314" s="35" t="s">
        <v>136</v>
      </c>
      <c r="Q314" s="35">
        <v>1</v>
      </c>
      <c r="R314" s="35">
        <v>9</v>
      </c>
      <c r="S314" s="35">
        <v>0</v>
      </c>
      <c r="T314" s="35">
        <v>1</v>
      </c>
    </row>
    <row r="315" spans="1:20" x14ac:dyDescent="0.35">
      <c r="A315" s="23">
        <f>IF(E315=$A$1,MAX($A$2:$A314)+1,0)</f>
        <v>0</v>
      </c>
      <c r="B315" s="30" t="s">
        <v>270</v>
      </c>
      <c r="C315" s="30" t="s">
        <v>242</v>
      </c>
      <c r="D315" s="30" t="str">
        <f t="shared" ref="D315" si="99">N315</f>
        <v>TuS Geretsried 4</v>
      </c>
      <c r="E315" s="30" t="str">
        <f t="shared" si="90"/>
        <v>TuS Geretsried</v>
      </c>
      <c r="F315" s="35">
        <v>13</v>
      </c>
      <c r="G315" s="35">
        <v>0</v>
      </c>
      <c r="H315" s="35" t="s">
        <v>237</v>
      </c>
      <c r="I315" s="36"/>
      <c r="J315" s="33">
        <v>43022</v>
      </c>
      <c r="K315" s="36"/>
      <c r="L315" s="32">
        <v>0.58333333333333337</v>
      </c>
      <c r="M315" s="35" t="s">
        <v>184</v>
      </c>
      <c r="N315" s="35" t="s">
        <v>71</v>
      </c>
      <c r="O315" s="35" t="s">
        <v>16</v>
      </c>
      <c r="P315" s="35" t="s">
        <v>74</v>
      </c>
      <c r="Q315" s="35">
        <v>3</v>
      </c>
      <c r="R315" s="35">
        <v>6</v>
      </c>
      <c r="S315" s="35">
        <v>0</v>
      </c>
      <c r="T315" s="35">
        <v>1</v>
      </c>
    </row>
    <row r="316" spans="1:20" x14ac:dyDescent="0.35">
      <c r="A316" s="23">
        <f>IF(E316=$A$1,MAX($A$2:$A315)+1,0)</f>
        <v>0</v>
      </c>
      <c r="B316" s="30" t="s">
        <v>270</v>
      </c>
      <c r="C316" s="30" t="s">
        <v>242</v>
      </c>
      <c r="D316" s="30"/>
      <c r="E316" s="30" t="str">
        <f t="shared" si="90"/>
        <v/>
      </c>
      <c r="F316" s="35">
        <v>14</v>
      </c>
      <c r="G316" s="35">
        <v>0</v>
      </c>
      <c r="H316" s="35" t="s">
        <v>237</v>
      </c>
      <c r="I316" s="36"/>
      <c r="J316" s="33">
        <v>43022</v>
      </c>
      <c r="K316" s="36"/>
      <c r="L316" s="32">
        <v>0.66666666666666663</v>
      </c>
      <c r="M316" s="35" t="s">
        <v>16</v>
      </c>
      <c r="N316" s="35" t="s">
        <v>74</v>
      </c>
      <c r="O316" s="35" t="s">
        <v>197</v>
      </c>
      <c r="P316" s="35" t="s">
        <v>73</v>
      </c>
      <c r="Q316" s="35">
        <v>6</v>
      </c>
      <c r="R316" s="35">
        <v>5</v>
      </c>
      <c r="S316" s="35">
        <v>0</v>
      </c>
      <c r="T316" s="35">
        <v>1</v>
      </c>
    </row>
    <row r="317" spans="1:20" x14ac:dyDescent="0.35">
      <c r="A317" s="23">
        <f>IF(E317=$A$1,MAX($A$2:$A316)+1,0)</f>
        <v>0</v>
      </c>
      <c r="B317" s="30" t="s">
        <v>270</v>
      </c>
      <c r="C317" s="30" t="s">
        <v>242</v>
      </c>
      <c r="D317" s="30"/>
      <c r="E317" s="30" t="str">
        <f t="shared" si="90"/>
        <v/>
      </c>
      <c r="F317" s="35">
        <v>15</v>
      </c>
      <c r="G317" s="35">
        <v>0</v>
      </c>
      <c r="H317" s="35" t="s">
        <v>237</v>
      </c>
      <c r="I317" s="36"/>
      <c r="J317" s="33">
        <v>43022</v>
      </c>
      <c r="K317" s="36"/>
      <c r="L317" s="32">
        <v>0.75</v>
      </c>
      <c r="M317" s="35" t="s">
        <v>184</v>
      </c>
      <c r="N317" s="35" t="s">
        <v>71</v>
      </c>
      <c r="O317" s="35" t="s">
        <v>197</v>
      </c>
      <c r="P317" s="35" t="s">
        <v>73</v>
      </c>
      <c r="Q317" s="35">
        <v>3</v>
      </c>
      <c r="R317" s="35">
        <v>5</v>
      </c>
      <c r="S317" s="35">
        <v>0</v>
      </c>
      <c r="T317" s="35">
        <v>1</v>
      </c>
    </row>
    <row r="318" spans="1:20" x14ac:dyDescent="0.35">
      <c r="A318" s="23">
        <f>IF(E318=$A$1,MAX($A$2:$A317)+1,0)</f>
        <v>0</v>
      </c>
      <c r="B318" s="30" t="s">
        <v>270</v>
      </c>
      <c r="C318" s="30" t="s">
        <v>242</v>
      </c>
      <c r="D318" s="30" t="str">
        <f t="shared" ref="D318" si="100">N318</f>
        <v>SV DJK Taufkirchen 1</v>
      </c>
      <c r="E318" s="30" t="str">
        <f t="shared" si="90"/>
        <v>SV DJK Taufkirchen</v>
      </c>
      <c r="F318" s="35">
        <v>16</v>
      </c>
      <c r="G318" s="35">
        <v>0</v>
      </c>
      <c r="H318" s="35" t="s">
        <v>237</v>
      </c>
      <c r="I318" s="36"/>
      <c r="J318" s="33">
        <v>43022</v>
      </c>
      <c r="K318" s="36"/>
      <c r="L318" s="32">
        <v>0.58333333333333337</v>
      </c>
      <c r="M318" s="35" t="s">
        <v>212</v>
      </c>
      <c r="N318" s="35" t="s">
        <v>72</v>
      </c>
      <c r="O318" s="35" t="s">
        <v>218</v>
      </c>
      <c r="P318" s="35" t="s">
        <v>70</v>
      </c>
      <c r="Q318" s="35">
        <v>4</v>
      </c>
      <c r="R318" s="35">
        <v>2</v>
      </c>
      <c r="S318" s="35">
        <v>0</v>
      </c>
      <c r="T318" s="35">
        <v>1</v>
      </c>
    </row>
    <row r="319" spans="1:20" x14ac:dyDescent="0.35">
      <c r="A319" s="23">
        <f>IF(E319=$A$1,MAX($A$2:$A318)+1,0)</f>
        <v>0</v>
      </c>
      <c r="B319" s="30" t="s">
        <v>270</v>
      </c>
      <c r="C319" s="30" t="s">
        <v>242</v>
      </c>
      <c r="D319" s="30"/>
      <c r="E319" s="30" t="str">
        <f t="shared" si="90"/>
        <v/>
      </c>
      <c r="F319" s="35">
        <v>17</v>
      </c>
      <c r="G319" s="35">
        <v>0</v>
      </c>
      <c r="H319" s="35" t="s">
        <v>237</v>
      </c>
      <c r="I319" s="36"/>
      <c r="J319" s="33">
        <v>43022</v>
      </c>
      <c r="K319" s="36"/>
      <c r="L319" s="32">
        <v>0.66666666666666663</v>
      </c>
      <c r="M319" s="35" t="s">
        <v>218</v>
      </c>
      <c r="N319" s="35" t="s">
        <v>70</v>
      </c>
      <c r="O319" s="35" t="s">
        <v>201</v>
      </c>
      <c r="P319" s="35" t="s">
        <v>75</v>
      </c>
      <c r="Q319" s="35">
        <v>2</v>
      </c>
      <c r="R319" s="35">
        <v>7</v>
      </c>
      <c r="S319" s="35">
        <v>0</v>
      </c>
      <c r="T319" s="35">
        <v>1</v>
      </c>
    </row>
    <row r="320" spans="1:20" x14ac:dyDescent="0.35">
      <c r="A320" s="23">
        <f>IF(E320=$A$1,MAX($A$2:$A319)+1,0)</f>
        <v>0</v>
      </c>
      <c r="B320" s="30" t="s">
        <v>270</v>
      </c>
      <c r="C320" s="30" t="s">
        <v>242</v>
      </c>
      <c r="D320" s="30"/>
      <c r="E320" s="30" t="str">
        <f t="shared" si="90"/>
        <v/>
      </c>
      <c r="F320" s="35">
        <v>18</v>
      </c>
      <c r="G320" s="35">
        <v>0</v>
      </c>
      <c r="H320" s="35" t="s">
        <v>237</v>
      </c>
      <c r="I320" s="36"/>
      <c r="J320" s="33">
        <v>43022</v>
      </c>
      <c r="K320" s="36"/>
      <c r="L320" s="32">
        <v>0.75</v>
      </c>
      <c r="M320" s="35" t="s">
        <v>212</v>
      </c>
      <c r="N320" s="35" t="s">
        <v>72</v>
      </c>
      <c r="O320" s="35" t="s">
        <v>201</v>
      </c>
      <c r="P320" s="35" t="s">
        <v>75</v>
      </c>
      <c r="Q320" s="35">
        <v>4</v>
      </c>
      <c r="R320" s="35">
        <v>7</v>
      </c>
      <c r="S320" s="35">
        <v>0</v>
      </c>
      <c r="T320" s="35">
        <v>1</v>
      </c>
    </row>
    <row r="321" spans="1:20" x14ac:dyDescent="0.35">
      <c r="A321" s="23">
        <f>IF(E321=$A$1,MAX($A$2:$A320)+1,0)</f>
        <v>0</v>
      </c>
      <c r="B321" s="30" t="s">
        <v>270</v>
      </c>
      <c r="C321" s="30" t="s">
        <v>243</v>
      </c>
      <c r="D321" s="30" t="str">
        <f t="shared" ref="D321" si="101">N321</f>
        <v>TSV 1865 Murnau 1</v>
      </c>
      <c r="E321" s="30" t="str">
        <f t="shared" si="90"/>
        <v>TSV 1865 Murnau</v>
      </c>
      <c r="F321" s="35">
        <v>19</v>
      </c>
      <c r="G321" s="35">
        <v>0</v>
      </c>
      <c r="H321" s="35" t="s">
        <v>237</v>
      </c>
      <c r="I321" s="36"/>
      <c r="J321" s="33">
        <v>43036</v>
      </c>
      <c r="K321" s="36"/>
      <c r="L321" s="32">
        <v>0.58333333333333337</v>
      </c>
      <c r="M321" s="35" t="s">
        <v>197</v>
      </c>
      <c r="N321" s="35" t="s">
        <v>73</v>
      </c>
      <c r="O321" s="35" t="s">
        <v>210</v>
      </c>
      <c r="P321" s="35" t="s">
        <v>136</v>
      </c>
      <c r="Q321" s="35">
        <v>5</v>
      </c>
      <c r="R321" s="35">
        <v>9</v>
      </c>
      <c r="S321" s="35">
        <v>0</v>
      </c>
      <c r="T321" s="35">
        <v>1</v>
      </c>
    </row>
    <row r="322" spans="1:20" x14ac:dyDescent="0.35">
      <c r="A322" s="23">
        <f>IF(E322=$A$1,MAX($A$2:$A321)+1,0)</f>
        <v>0</v>
      </c>
      <c r="B322" s="30" t="s">
        <v>270</v>
      </c>
      <c r="C322" s="30" t="s">
        <v>243</v>
      </c>
      <c r="D322" s="30"/>
      <c r="E322" s="30" t="str">
        <f t="shared" si="90"/>
        <v/>
      </c>
      <c r="F322" s="35">
        <v>20</v>
      </c>
      <c r="G322" s="35">
        <v>0</v>
      </c>
      <c r="H322" s="35" t="s">
        <v>237</v>
      </c>
      <c r="I322" s="36"/>
      <c r="J322" s="33">
        <v>43036</v>
      </c>
      <c r="K322" s="36"/>
      <c r="L322" s="32">
        <v>0.66666666666666663</v>
      </c>
      <c r="M322" s="35" t="s">
        <v>210</v>
      </c>
      <c r="N322" s="35" t="s">
        <v>136</v>
      </c>
      <c r="O322" s="35" t="s">
        <v>218</v>
      </c>
      <c r="P322" s="35" t="s">
        <v>70</v>
      </c>
      <c r="Q322" s="35">
        <v>9</v>
      </c>
      <c r="R322" s="35">
        <v>2</v>
      </c>
      <c r="S322" s="35">
        <v>0</v>
      </c>
      <c r="T322" s="35">
        <v>1</v>
      </c>
    </row>
    <row r="323" spans="1:20" x14ac:dyDescent="0.35">
      <c r="A323" s="23">
        <f>IF(E323=$A$1,MAX($A$2:$A322)+1,0)</f>
        <v>0</v>
      </c>
      <c r="B323" s="30" t="s">
        <v>270</v>
      </c>
      <c r="C323" s="30" t="s">
        <v>243</v>
      </c>
      <c r="D323" s="30"/>
      <c r="E323" s="30" t="str">
        <f t="shared" si="90"/>
        <v/>
      </c>
      <c r="F323" s="35">
        <v>21</v>
      </c>
      <c r="G323" s="35">
        <v>0</v>
      </c>
      <c r="H323" s="35" t="s">
        <v>237</v>
      </c>
      <c r="I323" s="36"/>
      <c r="J323" s="33">
        <v>43036</v>
      </c>
      <c r="K323" s="36"/>
      <c r="L323" s="32">
        <v>0.75</v>
      </c>
      <c r="M323" s="35" t="s">
        <v>197</v>
      </c>
      <c r="N323" s="35" t="s">
        <v>73</v>
      </c>
      <c r="O323" s="35" t="s">
        <v>218</v>
      </c>
      <c r="P323" s="35" t="s">
        <v>70</v>
      </c>
      <c r="Q323" s="35">
        <v>5</v>
      </c>
      <c r="R323" s="35">
        <v>2</v>
      </c>
      <c r="S323" s="35">
        <v>0</v>
      </c>
      <c r="T323" s="35">
        <v>1</v>
      </c>
    </row>
    <row r="324" spans="1:20" x14ac:dyDescent="0.35">
      <c r="A324" s="23">
        <f>IF(E324=$A$1,MAX($A$2:$A323)+1,0)</f>
        <v>0</v>
      </c>
      <c r="B324" s="30" t="s">
        <v>270</v>
      </c>
      <c r="C324" s="30" t="s">
        <v>243</v>
      </c>
      <c r="D324" s="30" t="str">
        <f t="shared" ref="D324" si="102">N324</f>
        <v>Polizei SV München 3</v>
      </c>
      <c r="E324" s="30" t="str">
        <f t="shared" si="90"/>
        <v>Polizei SV München</v>
      </c>
      <c r="F324" s="35">
        <v>22</v>
      </c>
      <c r="G324" s="35">
        <v>0</v>
      </c>
      <c r="H324" s="35" t="s">
        <v>237</v>
      </c>
      <c r="I324" s="36"/>
      <c r="J324" s="33">
        <v>43036</v>
      </c>
      <c r="K324" s="36"/>
      <c r="L324" s="32">
        <v>0.58333333333333337</v>
      </c>
      <c r="M324" s="35" t="s">
        <v>16</v>
      </c>
      <c r="N324" s="35" t="s">
        <v>74</v>
      </c>
      <c r="O324" s="35" t="s">
        <v>219</v>
      </c>
      <c r="P324" s="35" t="s">
        <v>76</v>
      </c>
      <c r="Q324" s="35">
        <v>6</v>
      </c>
      <c r="R324" s="35">
        <v>8</v>
      </c>
      <c r="S324" s="35">
        <v>0</v>
      </c>
      <c r="T324" s="35">
        <v>1</v>
      </c>
    </row>
    <row r="325" spans="1:20" x14ac:dyDescent="0.35">
      <c r="A325" s="23">
        <f>IF(E325=$A$1,MAX($A$2:$A324)+1,0)</f>
        <v>0</v>
      </c>
      <c r="B325" s="30" t="s">
        <v>270</v>
      </c>
      <c r="C325" s="30" t="s">
        <v>243</v>
      </c>
      <c r="D325" s="30"/>
      <c r="E325" s="30" t="str">
        <f t="shared" si="90"/>
        <v/>
      </c>
      <c r="F325" s="35">
        <v>23</v>
      </c>
      <c r="G325" s="35">
        <v>0</v>
      </c>
      <c r="H325" s="35" t="s">
        <v>237</v>
      </c>
      <c r="I325" s="36"/>
      <c r="J325" s="33">
        <v>43036</v>
      </c>
      <c r="K325" s="36"/>
      <c r="L325" s="32">
        <v>0.66666666666666663</v>
      </c>
      <c r="M325" s="35" t="s">
        <v>219</v>
      </c>
      <c r="N325" s="35" t="s">
        <v>76</v>
      </c>
      <c r="O325" s="35" t="s">
        <v>212</v>
      </c>
      <c r="P325" s="35" t="s">
        <v>72</v>
      </c>
      <c r="Q325" s="35">
        <v>8</v>
      </c>
      <c r="R325" s="35">
        <v>4</v>
      </c>
      <c r="S325" s="35">
        <v>0</v>
      </c>
      <c r="T325" s="35">
        <v>1</v>
      </c>
    </row>
    <row r="326" spans="1:20" x14ac:dyDescent="0.35">
      <c r="A326" s="23">
        <f>IF(E326=$A$1,MAX($A$2:$A325)+1,0)</f>
        <v>0</v>
      </c>
      <c r="B326" s="30" t="s">
        <v>270</v>
      </c>
      <c r="C326" s="30" t="s">
        <v>243</v>
      </c>
      <c r="D326" s="30"/>
      <c r="E326" s="30" t="str">
        <f t="shared" si="90"/>
        <v/>
      </c>
      <c r="F326" s="35">
        <v>24</v>
      </c>
      <c r="G326" s="35">
        <v>0</v>
      </c>
      <c r="H326" s="35" t="s">
        <v>237</v>
      </c>
      <c r="I326" s="36"/>
      <c r="J326" s="33">
        <v>43036</v>
      </c>
      <c r="K326" s="36"/>
      <c r="L326" s="32">
        <v>0.75</v>
      </c>
      <c r="M326" s="35" t="s">
        <v>16</v>
      </c>
      <c r="N326" s="35" t="s">
        <v>74</v>
      </c>
      <c r="O326" s="35" t="s">
        <v>212</v>
      </c>
      <c r="P326" s="35" t="s">
        <v>72</v>
      </c>
      <c r="Q326" s="35">
        <v>6</v>
      </c>
      <c r="R326" s="35">
        <v>4</v>
      </c>
      <c r="S326" s="35">
        <v>0</v>
      </c>
      <c r="T326" s="35">
        <v>1</v>
      </c>
    </row>
    <row r="327" spans="1:20" x14ac:dyDescent="0.35">
      <c r="A327" s="23">
        <f>IF(E327=$A$1,MAX($A$2:$A326)+1,0)</f>
        <v>0</v>
      </c>
      <c r="B327" s="30" t="s">
        <v>270</v>
      </c>
      <c r="C327" s="30" t="s">
        <v>243</v>
      </c>
      <c r="D327" s="30" t="str">
        <f t="shared" ref="D327" si="103">N327</f>
        <v>TSV Oberhaching-Deisenhofen 1</v>
      </c>
      <c r="E327" s="30" t="str">
        <f t="shared" si="90"/>
        <v>TSV Oberhaching-Deisenhofen</v>
      </c>
      <c r="F327" s="35">
        <v>25</v>
      </c>
      <c r="G327" s="35">
        <v>0</v>
      </c>
      <c r="H327" s="35" t="s">
        <v>237</v>
      </c>
      <c r="I327" s="36"/>
      <c r="J327" s="33">
        <v>43036</v>
      </c>
      <c r="K327" s="36"/>
      <c r="L327" s="32">
        <v>0.58333333333333337</v>
      </c>
      <c r="M327" s="35" t="s">
        <v>201</v>
      </c>
      <c r="N327" s="35" t="s">
        <v>75</v>
      </c>
      <c r="O327" s="35" t="s">
        <v>184</v>
      </c>
      <c r="P327" s="35" t="s">
        <v>71</v>
      </c>
      <c r="Q327" s="35">
        <v>7</v>
      </c>
      <c r="R327" s="35">
        <v>3</v>
      </c>
      <c r="S327" s="35">
        <v>0</v>
      </c>
      <c r="T327" s="35">
        <v>1</v>
      </c>
    </row>
    <row r="328" spans="1:20" x14ac:dyDescent="0.35">
      <c r="A328" s="23">
        <f>IF(E328=$A$1,MAX($A$2:$A327)+1,0)</f>
        <v>0</v>
      </c>
      <c r="B328" s="30" t="s">
        <v>270</v>
      </c>
      <c r="C328" s="30" t="s">
        <v>243</v>
      </c>
      <c r="D328" s="30"/>
      <c r="E328" s="30" t="str">
        <f t="shared" si="90"/>
        <v/>
      </c>
      <c r="F328" s="35">
        <v>26</v>
      </c>
      <c r="G328" s="35">
        <v>0</v>
      </c>
      <c r="H328" s="35" t="s">
        <v>237</v>
      </c>
      <c r="I328" s="36"/>
      <c r="J328" s="33">
        <v>43036</v>
      </c>
      <c r="K328" s="36"/>
      <c r="L328" s="32">
        <v>0.66666666666666663</v>
      </c>
      <c r="M328" s="35" t="s">
        <v>184</v>
      </c>
      <c r="N328" s="35" t="s">
        <v>71</v>
      </c>
      <c r="O328" s="35" t="s">
        <v>187</v>
      </c>
      <c r="P328" s="35" t="s">
        <v>69</v>
      </c>
      <c r="Q328" s="35">
        <v>3</v>
      </c>
      <c r="R328" s="35">
        <v>1</v>
      </c>
      <c r="S328" s="35">
        <v>0</v>
      </c>
      <c r="T328" s="35">
        <v>1</v>
      </c>
    </row>
    <row r="329" spans="1:20" x14ac:dyDescent="0.35">
      <c r="A329" s="23">
        <f>IF(E329=$A$1,MAX($A$2:$A328)+1,0)</f>
        <v>0</v>
      </c>
      <c r="B329" s="30" t="s">
        <v>270</v>
      </c>
      <c r="C329" s="30" t="s">
        <v>243</v>
      </c>
      <c r="D329" s="30"/>
      <c r="E329" s="30" t="str">
        <f t="shared" si="90"/>
        <v/>
      </c>
      <c r="F329" s="35">
        <v>27</v>
      </c>
      <c r="G329" s="35">
        <v>0</v>
      </c>
      <c r="H329" s="35" t="s">
        <v>237</v>
      </c>
      <c r="I329" s="36"/>
      <c r="J329" s="33">
        <v>43036</v>
      </c>
      <c r="K329" s="36"/>
      <c r="L329" s="32">
        <v>0.75</v>
      </c>
      <c r="M329" s="35" t="s">
        <v>201</v>
      </c>
      <c r="N329" s="35" t="s">
        <v>75</v>
      </c>
      <c r="O329" s="35" t="s">
        <v>187</v>
      </c>
      <c r="P329" s="35" t="s">
        <v>69</v>
      </c>
      <c r="Q329" s="35">
        <v>7</v>
      </c>
      <c r="R329" s="35">
        <v>1</v>
      </c>
      <c r="S329" s="35">
        <v>0</v>
      </c>
      <c r="T329" s="35">
        <v>1</v>
      </c>
    </row>
    <row r="330" spans="1:20" x14ac:dyDescent="0.35">
      <c r="A330" s="23">
        <f>IF(E330=$A$1,MAX($A$2:$A329)+1,0)</f>
        <v>0</v>
      </c>
      <c r="B330" s="30" t="s">
        <v>270</v>
      </c>
      <c r="C330" s="30" t="s">
        <v>244</v>
      </c>
      <c r="D330" s="30" t="str">
        <f t="shared" ref="D330" si="104">N330</f>
        <v>TSV Isen 1</v>
      </c>
      <c r="E330" s="30" t="str">
        <f t="shared" si="90"/>
        <v>TSV Isen</v>
      </c>
      <c r="F330" s="35">
        <v>28</v>
      </c>
      <c r="G330" s="35">
        <v>0</v>
      </c>
      <c r="H330" s="35" t="s">
        <v>237</v>
      </c>
      <c r="I330" s="36"/>
      <c r="J330" s="33">
        <v>43050</v>
      </c>
      <c r="K330" s="36"/>
      <c r="L330" s="32">
        <v>0.58333333333333337</v>
      </c>
      <c r="M330" s="35" t="s">
        <v>187</v>
      </c>
      <c r="N330" s="35" t="s">
        <v>69</v>
      </c>
      <c r="O330" s="35" t="s">
        <v>197</v>
      </c>
      <c r="P330" s="35" t="s">
        <v>73</v>
      </c>
      <c r="Q330" s="35">
        <v>1</v>
      </c>
      <c r="R330" s="35">
        <v>5</v>
      </c>
      <c r="S330" s="35">
        <v>0</v>
      </c>
      <c r="T330" s="35">
        <v>1</v>
      </c>
    </row>
    <row r="331" spans="1:20" x14ac:dyDescent="0.35">
      <c r="A331" s="23">
        <f>IF(E331=$A$1,MAX($A$2:$A330)+1,0)</f>
        <v>0</v>
      </c>
      <c r="B331" s="30" t="s">
        <v>270</v>
      </c>
      <c r="C331" s="30" t="s">
        <v>244</v>
      </c>
      <c r="D331" s="30"/>
      <c r="E331" s="30" t="str">
        <f t="shared" si="90"/>
        <v/>
      </c>
      <c r="F331" s="35">
        <v>29</v>
      </c>
      <c r="G331" s="35">
        <v>0</v>
      </c>
      <c r="H331" s="35" t="s">
        <v>237</v>
      </c>
      <c r="I331" s="36"/>
      <c r="J331" s="33">
        <v>43050</v>
      </c>
      <c r="K331" s="36"/>
      <c r="L331" s="32">
        <v>0.66666666666666663</v>
      </c>
      <c r="M331" s="35" t="s">
        <v>197</v>
      </c>
      <c r="N331" s="35" t="s">
        <v>73</v>
      </c>
      <c r="O331" s="35" t="s">
        <v>212</v>
      </c>
      <c r="P331" s="35" t="s">
        <v>72</v>
      </c>
      <c r="Q331" s="35">
        <v>5</v>
      </c>
      <c r="R331" s="35">
        <v>4</v>
      </c>
      <c r="S331" s="35">
        <v>0</v>
      </c>
      <c r="T331" s="35">
        <v>1</v>
      </c>
    </row>
    <row r="332" spans="1:20" x14ac:dyDescent="0.35">
      <c r="A332" s="23">
        <f>IF(E332=$A$1,MAX($A$2:$A331)+1,0)</f>
        <v>0</v>
      </c>
      <c r="B332" s="30" t="s">
        <v>270</v>
      </c>
      <c r="C332" s="30" t="s">
        <v>244</v>
      </c>
      <c r="D332" s="30"/>
      <c r="E332" s="30" t="str">
        <f t="shared" si="90"/>
        <v/>
      </c>
      <c r="F332" s="35">
        <v>30</v>
      </c>
      <c r="G332" s="35">
        <v>0</v>
      </c>
      <c r="H332" s="35" t="s">
        <v>237</v>
      </c>
      <c r="I332" s="36"/>
      <c r="J332" s="33">
        <v>43050</v>
      </c>
      <c r="K332" s="36"/>
      <c r="L332" s="32">
        <v>0.75</v>
      </c>
      <c r="M332" s="35" t="s">
        <v>187</v>
      </c>
      <c r="N332" s="35" t="s">
        <v>69</v>
      </c>
      <c r="O332" s="35" t="s">
        <v>212</v>
      </c>
      <c r="P332" s="35" t="s">
        <v>72</v>
      </c>
      <c r="Q332" s="35">
        <v>1</v>
      </c>
      <c r="R332" s="35">
        <v>4</v>
      </c>
      <c r="S332" s="35">
        <v>0</v>
      </c>
      <c r="T332" s="35">
        <v>1</v>
      </c>
    </row>
    <row r="333" spans="1:20" x14ac:dyDescent="0.35">
      <c r="A333" s="23">
        <f>IF(E333=$A$1,MAX($A$2:$A332)+1,0)</f>
        <v>0</v>
      </c>
      <c r="B333" s="30" t="s">
        <v>270</v>
      </c>
      <c r="C333" s="30" t="s">
        <v>244</v>
      </c>
      <c r="D333" s="30" t="str">
        <f t="shared" ref="D333" si="105">N333</f>
        <v>ESV München 4</v>
      </c>
      <c r="E333" s="30" t="str">
        <f t="shared" si="90"/>
        <v>ESV München</v>
      </c>
      <c r="F333" s="35">
        <v>31</v>
      </c>
      <c r="G333" s="35">
        <v>0</v>
      </c>
      <c r="H333" s="35" t="s">
        <v>237</v>
      </c>
      <c r="I333" s="36"/>
      <c r="J333" s="33">
        <v>43050</v>
      </c>
      <c r="K333" s="36"/>
      <c r="L333" s="32">
        <v>0.58333333333333337</v>
      </c>
      <c r="M333" s="35" t="s">
        <v>218</v>
      </c>
      <c r="N333" s="35" t="s">
        <v>70</v>
      </c>
      <c r="O333" s="35" t="s">
        <v>184</v>
      </c>
      <c r="P333" s="35" t="s">
        <v>71</v>
      </c>
      <c r="Q333" s="35">
        <v>2</v>
      </c>
      <c r="R333" s="35">
        <v>3</v>
      </c>
      <c r="S333" s="35">
        <v>0</v>
      </c>
      <c r="T333" s="35">
        <v>1</v>
      </c>
    </row>
    <row r="334" spans="1:20" x14ac:dyDescent="0.35">
      <c r="A334" s="23">
        <f>IF(E334=$A$1,MAX($A$2:$A333)+1,0)</f>
        <v>0</v>
      </c>
      <c r="B334" s="30" t="s">
        <v>270</v>
      </c>
      <c r="C334" s="30" t="s">
        <v>244</v>
      </c>
      <c r="D334" s="30"/>
      <c r="E334" s="30" t="str">
        <f t="shared" si="90"/>
        <v/>
      </c>
      <c r="F334" s="35">
        <v>32</v>
      </c>
      <c r="G334" s="35">
        <v>0</v>
      </c>
      <c r="H334" s="35" t="s">
        <v>237</v>
      </c>
      <c r="I334" s="36"/>
      <c r="J334" s="33">
        <v>43050</v>
      </c>
      <c r="K334" s="36"/>
      <c r="L334" s="32">
        <v>0.66666666666666663</v>
      </c>
      <c r="M334" s="35" t="s">
        <v>184</v>
      </c>
      <c r="N334" s="35" t="s">
        <v>71</v>
      </c>
      <c r="O334" s="35" t="s">
        <v>219</v>
      </c>
      <c r="P334" s="35" t="s">
        <v>76</v>
      </c>
      <c r="Q334" s="35">
        <v>3</v>
      </c>
      <c r="R334" s="35">
        <v>8</v>
      </c>
      <c r="S334" s="35">
        <v>0</v>
      </c>
      <c r="T334" s="35">
        <v>1</v>
      </c>
    </row>
    <row r="335" spans="1:20" x14ac:dyDescent="0.35">
      <c r="A335" s="23">
        <f>IF(E335=$A$1,MAX($A$2:$A334)+1,0)</f>
        <v>0</v>
      </c>
      <c r="B335" s="30" t="s">
        <v>270</v>
      </c>
      <c r="C335" s="30" t="s">
        <v>244</v>
      </c>
      <c r="D335" s="30"/>
      <c r="E335" s="30" t="str">
        <f t="shared" si="90"/>
        <v/>
      </c>
      <c r="F335" s="35">
        <v>33</v>
      </c>
      <c r="G335" s="35">
        <v>0</v>
      </c>
      <c r="H335" s="35" t="s">
        <v>237</v>
      </c>
      <c r="I335" s="36"/>
      <c r="J335" s="33">
        <v>43050</v>
      </c>
      <c r="K335" s="36"/>
      <c r="L335" s="32">
        <v>0.75</v>
      </c>
      <c r="M335" s="35" t="s">
        <v>218</v>
      </c>
      <c r="N335" s="35" t="s">
        <v>70</v>
      </c>
      <c r="O335" s="35" t="s">
        <v>219</v>
      </c>
      <c r="P335" s="35" t="s">
        <v>76</v>
      </c>
      <c r="Q335" s="35">
        <v>2</v>
      </c>
      <c r="R335" s="35">
        <v>8</v>
      </c>
      <c r="S335" s="35">
        <v>0</v>
      </c>
      <c r="T335" s="35">
        <v>1</v>
      </c>
    </row>
    <row r="336" spans="1:20" x14ac:dyDescent="0.35">
      <c r="A336" s="23">
        <f>IF(E336=$A$1,MAX($A$2:$A335)+1,0)</f>
        <v>0</v>
      </c>
      <c r="B336" s="30" t="s">
        <v>270</v>
      </c>
      <c r="C336" s="30" t="s">
        <v>244</v>
      </c>
      <c r="D336" s="30" t="str">
        <f t="shared" ref="D336" si="106">N336</f>
        <v>FT München Süd 1</v>
      </c>
      <c r="E336" s="30" t="str">
        <f t="shared" si="90"/>
        <v>FT München Süd</v>
      </c>
      <c r="F336" s="35">
        <v>34</v>
      </c>
      <c r="G336" s="35">
        <v>0</v>
      </c>
      <c r="H336" s="35" t="s">
        <v>237</v>
      </c>
      <c r="I336" s="36"/>
      <c r="J336" s="33">
        <v>43050</v>
      </c>
      <c r="K336" s="36"/>
      <c r="L336" s="32">
        <v>0.58333333333333337</v>
      </c>
      <c r="M336" s="35" t="s">
        <v>210</v>
      </c>
      <c r="N336" s="35" t="s">
        <v>136</v>
      </c>
      <c r="O336" s="35" t="s">
        <v>201</v>
      </c>
      <c r="P336" s="35" t="s">
        <v>75</v>
      </c>
      <c r="Q336" s="35">
        <v>9</v>
      </c>
      <c r="R336" s="35">
        <v>7</v>
      </c>
      <c r="S336" s="35">
        <v>0</v>
      </c>
      <c r="T336" s="35">
        <v>1</v>
      </c>
    </row>
    <row r="337" spans="1:20" x14ac:dyDescent="0.35">
      <c r="A337" s="23">
        <f>IF(E337=$A$1,MAX($A$2:$A336)+1,0)</f>
        <v>0</v>
      </c>
      <c r="B337" s="30" t="s">
        <v>270</v>
      </c>
      <c r="C337" s="30" t="s">
        <v>244</v>
      </c>
      <c r="D337" s="30"/>
      <c r="E337" s="30" t="str">
        <f t="shared" si="90"/>
        <v/>
      </c>
      <c r="F337" s="35">
        <v>35</v>
      </c>
      <c r="G337" s="35">
        <v>0</v>
      </c>
      <c r="H337" s="35" t="s">
        <v>237</v>
      </c>
      <c r="I337" s="36"/>
      <c r="J337" s="33">
        <v>43050</v>
      </c>
      <c r="K337" s="36"/>
      <c r="L337" s="32">
        <v>0.66666666666666663</v>
      </c>
      <c r="M337" s="35" t="s">
        <v>201</v>
      </c>
      <c r="N337" s="35" t="s">
        <v>75</v>
      </c>
      <c r="O337" s="35" t="s">
        <v>16</v>
      </c>
      <c r="P337" s="35" t="s">
        <v>74</v>
      </c>
      <c r="Q337" s="35">
        <v>7</v>
      </c>
      <c r="R337" s="35">
        <v>6</v>
      </c>
      <c r="S337" s="35">
        <v>0</v>
      </c>
      <c r="T337" s="35">
        <v>1</v>
      </c>
    </row>
    <row r="338" spans="1:20" x14ac:dyDescent="0.35">
      <c r="A338" s="23">
        <f>IF(E338=$A$1,MAX($A$2:$A337)+1,0)</f>
        <v>0</v>
      </c>
      <c r="B338" s="30" t="s">
        <v>270</v>
      </c>
      <c r="C338" s="30" t="s">
        <v>244</v>
      </c>
      <c r="D338" s="30"/>
      <c r="E338" s="30" t="str">
        <f t="shared" si="90"/>
        <v/>
      </c>
      <c r="F338" s="35">
        <v>36</v>
      </c>
      <c r="G338" s="35">
        <v>0</v>
      </c>
      <c r="H338" s="35" t="s">
        <v>237</v>
      </c>
      <c r="I338" s="36"/>
      <c r="J338" s="33">
        <v>43050</v>
      </c>
      <c r="K338" s="36"/>
      <c r="L338" s="32">
        <v>0.75</v>
      </c>
      <c r="M338" s="35" t="s">
        <v>210</v>
      </c>
      <c r="N338" s="35" t="s">
        <v>136</v>
      </c>
      <c r="O338" s="35" t="s">
        <v>16</v>
      </c>
      <c r="P338" s="35" t="s">
        <v>74</v>
      </c>
      <c r="Q338" s="35">
        <v>9</v>
      </c>
      <c r="R338" s="35">
        <v>6</v>
      </c>
      <c r="S338" s="35">
        <v>0</v>
      </c>
      <c r="T338" s="35">
        <v>1</v>
      </c>
    </row>
    <row r="339" spans="1:20" x14ac:dyDescent="0.35">
      <c r="A339" s="23">
        <f>IF(E339=$A$1,MAX($A$2:$A338)+1,0)</f>
        <v>0</v>
      </c>
      <c r="B339" s="30" t="s">
        <v>270</v>
      </c>
      <c r="C339" s="30" t="s">
        <v>245</v>
      </c>
      <c r="D339" s="30" t="str">
        <f t="shared" ref="D339" si="107">N339</f>
        <v>TuS Geretsried 4</v>
      </c>
      <c r="E339" s="30" t="str">
        <f t="shared" si="90"/>
        <v>TuS Geretsried</v>
      </c>
      <c r="F339" s="35">
        <v>37</v>
      </c>
      <c r="G339" s="35">
        <v>1</v>
      </c>
      <c r="H339" s="35" t="s">
        <v>237</v>
      </c>
      <c r="I339" s="36"/>
      <c r="J339" s="33">
        <v>43120</v>
      </c>
      <c r="K339" s="36"/>
      <c r="L339" s="32">
        <v>0.58333333333333337</v>
      </c>
      <c r="M339" s="35" t="s">
        <v>184</v>
      </c>
      <c r="N339" s="35" t="s">
        <v>71</v>
      </c>
      <c r="O339" s="35" t="s">
        <v>201</v>
      </c>
      <c r="P339" s="35" t="s">
        <v>75</v>
      </c>
      <c r="Q339" s="35">
        <v>3</v>
      </c>
      <c r="R339" s="35">
        <v>7</v>
      </c>
      <c r="S339" s="35">
        <v>0</v>
      </c>
      <c r="T339" s="35">
        <v>1</v>
      </c>
    </row>
    <row r="340" spans="1:20" x14ac:dyDescent="0.35">
      <c r="A340" s="23">
        <f>IF(E340=$A$1,MAX($A$2:$A339)+1,0)</f>
        <v>0</v>
      </c>
      <c r="B340" s="30" t="s">
        <v>270</v>
      </c>
      <c r="C340" s="30" t="s">
        <v>245</v>
      </c>
      <c r="D340" s="30"/>
      <c r="E340" s="30" t="str">
        <f t="shared" si="90"/>
        <v/>
      </c>
      <c r="F340" s="35">
        <v>38</v>
      </c>
      <c r="G340" s="35">
        <v>1</v>
      </c>
      <c r="H340" s="35" t="s">
        <v>237</v>
      </c>
      <c r="I340" s="36"/>
      <c r="J340" s="33">
        <v>43120</v>
      </c>
      <c r="K340" s="36"/>
      <c r="L340" s="32">
        <v>0.66666666666666663</v>
      </c>
      <c r="M340" s="35" t="s">
        <v>201</v>
      </c>
      <c r="N340" s="35" t="s">
        <v>75</v>
      </c>
      <c r="O340" s="35" t="s">
        <v>212</v>
      </c>
      <c r="P340" s="35" t="s">
        <v>72</v>
      </c>
      <c r="Q340" s="35">
        <v>7</v>
      </c>
      <c r="R340" s="35">
        <v>4</v>
      </c>
      <c r="S340" s="35">
        <v>0</v>
      </c>
      <c r="T340" s="35">
        <v>1</v>
      </c>
    </row>
    <row r="341" spans="1:20" x14ac:dyDescent="0.35">
      <c r="A341" s="23">
        <f>IF(E341=$A$1,MAX($A$2:$A340)+1,0)</f>
        <v>0</v>
      </c>
      <c r="B341" s="30" t="s">
        <v>270</v>
      </c>
      <c r="C341" s="30" t="s">
        <v>245</v>
      </c>
      <c r="D341" s="30"/>
      <c r="E341" s="30" t="str">
        <f t="shared" si="90"/>
        <v/>
      </c>
      <c r="F341" s="35">
        <v>39</v>
      </c>
      <c r="G341" s="35">
        <v>1</v>
      </c>
      <c r="H341" s="35" t="s">
        <v>237</v>
      </c>
      <c r="I341" s="36"/>
      <c r="J341" s="33">
        <v>43120</v>
      </c>
      <c r="K341" s="36"/>
      <c r="L341" s="32">
        <v>0.75</v>
      </c>
      <c r="M341" s="35" t="s">
        <v>184</v>
      </c>
      <c r="N341" s="35" t="s">
        <v>71</v>
      </c>
      <c r="O341" s="35" t="s">
        <v>212</v>
      </c>
      <c r="P341" s="35" t="s">
        <v>72</v>
      </c>
      <c r="Q341" s="35">
        <v>3</v>
      </c>
      <c r="R341" s="35">
        <v>4</v>
      </c>
      <c r="S341" s="35">
        <v>0</v>
      </c>
      <c r="T341" s="35">
        <v>1</v>
      </c>
    </row>
    <row r="342" spans="1:20" x14ac:dyDescent="0.35">
      <c r="A342" s="23">
        <f>IF(E342=$A$1,MAX($A$2:$A341)+1,0)</f>
        <v>0</v>
      </c>
      <c r="B342" s="30" t="s">
        <v>270</v>
      </c>
      <c r="C342" s="30" t="s">
        <v>245</v>
      </c>
      <c r="D342" s="30" t="str">
        <f t="shared" ref="D342" si="108">N342</f>
        <v>TSV 1847 Weilheim 1</v>
      </c>
      <c r="E342" s="30" t="str">
        <f t="shared" si="90"/>
        <v>TSV 1847 Weilheim</v>
      </c>
      <c r="F342" s="35">
        <v>40</v>
      </c>
      <c r="G342" s="35">
        <v>1</v>
      </c>
      <c r="H342" s="35" t="s">
        <v>237</v>
      </c>
      <c r="I342" s="36"/>
      <c r="J342" s="33">
        <v>43120</v>
      </c>
      <c r="K342" s="36"/>
      <c r="L342" s="32">
        <v>0.58333333333333337</v>
      </c>
      <c r="M342" s="35" t="s">
        <v>219</v>
      </c>
      <c r="N342" s="35" t="s">
        <v>76</v>
      </c>
      <c r="O342" s="35" t="s">
        <v>16</v>
      </c>
      <c r="P342" s="35" t="s">
        <v>74</v>
      </c>
      <c r="Q342" s="35">
        <v>8</v>
      </c>
      <c r="R342" s="35">
        <v>6</v>
      </c>
      <c r="S342" s="35">
        <v>0</v>
      </c>
      <c r="T342" s="35">
        <v>1</v>
      </c>
    </row>
    <row r="343" spans="1:20" x14ac:dyDescent="0.35">
      <c r="A343" s="23">
        <f>IF(E343=$A$1,MAX($A$2:$A342)+1,0)</f>
        <v>0</v>
      </c>
      <c r="B343" s="30" t="s">
        <v>270</v>
      </c>
      <c r="C343" s="30" t="s">
        <v>245</v>
      </c>
      <c r="D343" s="30"/>
      <c r="E343" s="30" t="str">
        <f t="shared" si="90"/>
        <v/>
      </c>
      <c r="F343" s="35">
        <v>41</v>
      </c>
      <c r="G343" s="35">
        <v>1</v>
      </c>
      <c r="H343" s="35" t="s">
        <v>237</v>
      </c>
      <c r="I343" s="36"/>
      <c r="J343" s="33">
        <v>43120</v>
      </c>
      <c r="K343" s="36"/>
      <c r="L343" s="32">
        <v>0.66666666666666663</v>
      </c>
      <c r="M343" s="35" t="s">
        <v>16</v>
      </c>
      <c r="N343" s="35" t="s">
        <v>74</v>
      </c>
      <c r="O343" s="35" t="s">
        <v>218</v>
      </c>
      <c r="P343" s="35" t="s">
        <v>70</v>
      </c>
      <c r="Q343" s="35">
        <v>6</v>
      </c>
      <c r="R343" s="35">
        <v>2</v>
      </c>
      <c r="S343" s="35">
        <v>0</v>
      </c>
      <c r="T343" s="35">
        <v>1</v>
      </c>
    </row>
    <row r="344" spans="1:20" x14ac:dyDescent="0.35">
      <c r="A344" s="23">
        <f>IF(E344=$A$1,MAX($A$2:$A343)+1,0)</f>
        <v>0</v>
      </c>
      <c r="B344" s="30" t="s">
        <v>270</v>
      </c>
      <c r="C344" s="30" t="s">
        <v>245</v>
      </c>
      <c r="D344" s="30"/>
      <c r="E344" s="30" t="str">
        <f t="shared" si="90"/>
        <v/>
      </c>
      <c r="F344" s="35">
        <v>42</v>
      </c>
      <c r="G344" s="35">
        <v>1</v>
      </c>
      <c r="H344" s="35" t="s">
        <v>237</v>
      </c>
      <c r="I344" s="36"/>
      <c r="J344" s="33">
        <v>43120</v>
      </c>
      <c r="K344" s="36"/>
      <c r="L344" s="32">
        <v>0.75</v>
      </c>
      <c r="M344" s="35" t="s">
        <v>219</v>
      </c>
      <c r="N344" s="35" t="s">
        <v>76</v>
      </c>
      <c r="O344" s="35" t="s">
        <v>218</v>
      </c>
      <c r="P344" s="35" t="s">
        <v>70</v>
      </c>
      <c r="Q344" s="35">
        <v>8</v>
      </c>
      <c r="R344" s="35">
        <v>2</v>
      </c>
      <c r="S344" s="35">
        <v>0</v>
      </c>
      <c r="T344" s="35">
        <v>1</v>
      </c>
    </row>
    <row r="345" spans="1:20" x14ac:dyDescent="0.35">
      <c r="A345" s="23">
        <f>IF(E345=$A$1,MAX($A$2:$A344)+1,0)</f>
        <v>0</v>
      </c>
      <c r="B345" s="30" t="s">
        <v>270</v>
      </c>
      <c r="C345" s="30" t="s">
        <v>245</v>
      </c>
      <c r="D345" s="30" t="str">
        <f t="shared" ref="D345" si="109">N345</f>
        <v>FT München Süd 1</v>
      </c>
      <c r="E345" s="30" t="str">
        <f t="shared" ref="E345:E399" si="110">IF(D345="","",LEFT(D345,LEN(D345)-2))</f>
        <v>FT München Süd</v>
      </c>
      <c r="F345" s="35">
        <v>43</v>
      </c>
      <c r="G345" s="35">
        <v>1</v>
      </c>
      <c r="H345" s="35" t="s">
        <v>237</v>
      </c>
      <c r="I345" s="36"/>
      <c r="J345" s="33">
        <v>43120</v>
      </c>
      <c r="K345" s="36"/>
      <c r="L345" s="32">
        <v>0.58333333333333337</v>
      </c>
      <c r="M345" s="35" t="s">
        <v>210</v>
      </c>
      <c r="N345" s="35" t="s">
        <v>136</v>
      </c>
      <c r="O345" s="35" t="s">
        <v>197</v>
      </c>
      <c r="P345" s="35" t="s">
        <v>73</v>
      </c>
      <c r="Q345" s="35">
        <v>9</v>
      </c>
      <c r="R345" s="35">
        <v>5</v>
      </c>
      <c r="S345" s="35">
        <v>0</v>
      </c>
      <c r="T345" s="35">
        <v>1</v>
      </c>
    </row>
    <row r="346" spans="1:20" x14ac:dyDescent="0.35">
      <c r="A346" s="23">
        <f>IF(E346=$A$1,MAX($A$2:$A345)+1,0)</f>
        <v>0</v>
      </c>
      <c r="B346" s="30" t="s">
        <v>270</v>
      </c>
      <c r="C346" s="30" t="s">
        <v>245</v>
      </c>
      <c r="D346" s="30"/>
      <c r="E346" s="30" t="str">
        <f t="shared" si="110"/>
        <v/>
      </c>
      <c r="F346" s="35">
        <v>44</v>
      </c>
      <c r="G346" s="35">
        <v>1</v>
      </c>
      <c r="H346" s="35" t="s">
        <v>237</v>
      </c>
      <c r="I346" s="36"/>
      <c r="J346" s="33">
        <v>43120</v>
      </c>
      <c r="K346" s="36"/>
      <c r="L346" s="32">
        <v>0.66666666666666663</v>
      </c>
      <c r="M346" s="35" t="s">
        <v>197</v>
      </c>
      <c r="N346" s="35" t="s">
        <v>73</v>
      </c>
      <c r="O346" s="35" t="s">
        <v>187</v>
      </c>
      <c r="P346" s="35" t="s">
        <v>69</v>
      </c>
      <c r="Q346" s="35">
        <v>5</v>
      </c>
      <c r="R346" s="35">
        <v>1</v>
      </c>
      <c r="S346" s="35">
        <v>0</v>
      </c>
      <c r="T346" s="35">
        <v>1</v>
      </c>
    </row>
    <row r="347" spans="1:20" x14ac:dyDescent="0.35">
      <c r="A347" s="23">
        <f>IF(E347=$A$1,MAX($A$2:$A346)+1,0)</f>
        <v>0</v>
      </c>
      <c r="B347" s="30" t="s">
        <v>270</v>
      </c>
      <c r="C347" s="30" t="s">
        <v>245</v>
      </c>
      <c r="D347" s="30"/>
      <c r="E347" s="30" t="str">
        <f t="shared" si="110"/>
        <v/>
      </c>
      <c r="F347" s="35">
        <v>45</v>
      </c>
      <c r="G347" s="35">
        <v>1</v>
      </c>
      <c r="H347" s="35" t="s">
        <v>237</v>
      </c>
      <c r="I347" s="36"/>
      <c r="J347" s="33">
        <v>43120</v>
      </c>
      <c r="K347" s="36"/>
      <c r="L347" s="32">
        <v>0.75</v>
      </c>
      <c r="M347" s="35" t="s">
        <v>210</v>
      </c>
      <c r="N347" s="35" t="s">
        <v>136</v>
      </c>
      <c r="O347" s="35" t="s">
        <v>187</v>
      </c>
      <c r="P347" s="35" t="s">
        <v>69</v>
      </c>
      <c r="Q347" s="35">
        <v>9</v>
      </c>
      <c r="R347" s="35">
        <v>1</v>
      </c>
      <c r="S347" s="35">
        <v>0</v>
      </c>
      <c r="T347" s="35">
        <v>1</v>
      </c>
    </row>
    <row r="348" spans="1:20" x14ac:dyDescent="0.35">
      <c r="A348" s="23">
        <f>IF(E348=$A$1,MAX($A$2:$A347)+1,0)</f>
        <v>0</v>
      </c>
      <c r="B348" s="30" t="s">
        <v>270</v>
      </c>
      <c r="C348" s="30" t="s">
        <v>246</v>
      </c>
      <c r="D348" s="30" t="str">
        <f t="shared" ref="D348" si="111">N348</f>
        <v>TSV Isen 1</v>
      </c>
      <c r="E348" s="30" t="str">
        <f t="shared" si="110"/>
        <v>TSV Isen</v>
      </c>
      <c r="F348" s="35">
        <v>46</v>
      </c>
      <c r="G348" s="35">
        <v>1</v>
      </c>
      <c r="H348" s="35" t="s">
        <v>237</v>
      </c>
      <c r="I348" s="36"/>
      <c r="J348" s="33">
        <v>43142</v>
      </c>
      <c r="K348" s="36"/>
      <c r="L348" s="32">
        <v>0.58333333333333337</v>
      </c>
      <c r="M348" s="35" t="s">
        <v>187</v>
      </c>
      <c r="N348" s="35" t="s">
        <v>69</v>
      </c>
      <c r="O348" s="35" t="s">
        <v>184</v>
      </c>
      <c r="P348" s="35" t="s">
        <v>71</v>
      </c>
      <c r="Q348" s="35">
        <v>1</v>
      </c>
      <c r="R348" s="35">
        <v>3</v>
      </c>
      <c r="S348" s="35">
        <v>0</v>
      </c>
      <c r="T348" s="35">
        <v>1</v>
      </c>
    </row>
    <row r="349" spans="1:20" x14ac:dyDescent="0.35">
      <c r="A349" s="23">
        <f>IF(E349=$A$1,MAX($A$2:$A348)+1,0)</f>
        <v>0</v>
      </c>
      <c r="B349" s="30" t="s">
        <v>270</v>
      </c>
      <c r="C349" s="30" t="s">
        <v>246</v>
      </c>
      <c r="D349" s="30"/>
      <c r="E349" s="30" t="str">
        <f t="shared" si="110"/>
        <v/>
      </c>
      <c r="F349" s="35">
        <v>47</v>
      </c>
      <c r="G349" s="35">
        <v>1</v>
      </c>
      <c r="H349" s="35" t="s">
        <v>237</v>
      </c>
      <c r="I349" s="36"/>
      <c r="J349" s="33">
        <v>43142</v>
      </c>
      <c r="K349" s="36"/>
      <c r="L349" s="32">
        <v>0.66666666666666663</v>
      </c>
      <c r="M349" s="35" t="s">
        <v>184</v>
      </c>
      <c r="N349" s="35" t="s">
        <v>71</v>
      </c>
      <c r="O349" s="35" t="s">
        <v>218</v>
      </c>
      <c r="P349" s="35" t="s">
        <v>70</v>
      </c>
      <c r="Q349" s="35">
        <v>3</v>
      </c>
      <c r="R349" s="35">
        <v>2</v>
      </c>
      <c r="S349" s="35">
        <v>0</v>
      </c>
      <c r="T349" s="35">
        <v>1</v>
      </c>
    </row>
    <row r="350" spans="1:20" x14ac:dyDescent="0.35">
      <c r="A350" s="23">
        <f>IF(E350=$A$1,MAX($A$2:$A349)+1,0)</f>
        <v>0</v>
      </c>
      <c r="B350" s="30" t="s">
        <v>270</v>
      </c>
      <c r="C350" s="30" t="s">
        <v>246</v>
      </c>
      <c r="D350" s="30"/>
      <c r="E350" s="30" t="str">
        <f t="shared" si="110"/>
        <v/>
      </c>
      <c r="F350" s="35">
        <v>48</v>
      </c>
      <c r="G350" s="35">
        <v>1</v>
      </c>
      <c r="H350" s="35" t="s">
        <v>237</v>
      </c>
      <c r="I350" s="36"/>
      <c r="J350" s="33">
        <v>43142</v>
      </c>
      <c r="K350" s="36"/>
      <c r="L350" s="32">
        <v>0.75</v>
      </c>
      <c r="M350" s="35" t="s">
        <v>187</v>
      </c>
      <c r="N350" s="35" t="s">
        <v>69</v>
      </c>
      <c r="O350" s="35" t="s">
        <v>218</v>
      </c>
      <c r="P350" s="35" t="s">
        <v>70</v>
      </c>
      <c r="Q350" s="35">
        <v>1</v>
      </c>
      <c r="R350" s="35">
        <v>2</v>
      </c>
      <c r="S350" s="35">
        <v>0</v>
      </c>
      <c r="T350" s="35">
        <v>1</v>
      </c>
    </row>
    <row r="351" spans="1:20" x14ac:dyDescent="0.35">
      <c r="A351" s="23">
        <f>IF(E351=$A$1,MAX($A$2:$A350)+1,0)</f>
        <v>0</v>
      </c>
      <c r="B351" s="30" t="s">
        <v>270</v>
      </c>
      <c r="C351" s="30" t="s">
        <v>246</v>
      </c>
      <c r="D351" s="30" t="str">
        <f t="shared" ref="D351" si="112">N351</f>
        <v>SV DJK Taufkirchen 1</v>
      </c>
      <c r="E351" s="30" t="str">
        <f t="shared" si="110"/>
        <v>SV DJK Taufkirchen</v>
      </c>
      <c r="F351" s="35">
        <v>49</v>
      </c>
      <c r="G351" s="35">
        <v>1</v>
      </c>
      <c r="H351" s="35" t="s">
        <v>237</v>
      </c>
      <c r="I351" s="36"/>
      <c r="J351" s="33">
        <v>43142</v>
      </c>
      <c r="K351" s="36"/>
      <c r="L351" s="32">
        <v>0.58333333333333337</v>
      </c>
      <c r="M351" s="35" t="s">
        <v>212</v>
      </c>
      <c r="N351" s="35" t="s">
        <v>72</v>
      </c>
      <c r="O351" s="35" t="s">
        <v>197</v>
      </c>
      <c r="P351" s="35" t="s">
        <v>73</v>
      </c>
      <c r="Q351" s="35">
        <v>4</v>
      </c>
      <c r="R351" s="35">
        <v>5</v>
      </c>
      <c r="S351" s="35">
        <v>0</v>
      </c>
      <c r="T351" s="35">
        <v>1</v>
      </c>
    </row>
    <row r="352" spans="1:20" x14ac:dyDescent="0.35">
      <c r="A352" s="23">
        <f>IF(E352=$A$1,MAX($A$2:$A351)+1,0)</f>
        <v>0</v>
      </c>
      <c r="B352" s="30" t="s">
        <v>270</v>
      </c>
      <c r="C352" s="30" t="s">
        <v>246</v>
      </c>
      <c r="D352" s="30"/>
      <c r="E352" s="30" t="str">
        <f t="shared" si="110"/>
        <v/>
      </c>
      <c r="F352" s="35">
        <v>50</v>
      </c>
      <c r="G352" s="35">
        <v>1</v>
      </c>
      <c r="H352" s="35" t="s">
        <v>237</v>
      </c>
      <c r="I352" s="36"/>
      <c r="J352" s="33">
        <v>43142</v>
      </c>
      <c r="K352" s="36"/>
      <c r="L352" s="32">
        <v>0.66666666666666663</v>
      </c>
      <c r="M352" s="35" t="s">
        <v>197</v>
      </c>
      <c r="N352" s="35" t="s">
        <v>73</v>
      </c>
      <c r="O352" s="35" t="s">
        <v>16</v>
      </c>
      <c r="P352" s="35" t="s">
        <v>74</v>
      </c>
      <c r="Q352" s="35">
        <v>5</v>
      </c>
      <c r="R352" s="35">
        <v>6</v>
      </c>
      <c r="S352" s="35">
        <v>0</v>
      </c>
      <c r="T352" s="35">
        <v>1</v>
      </c>
    </row>
    <row r="353" spans="1:20" x14ac:dyDescent="0.35">
      <c r="A353" s="23">
        <f>IF(E353=$A$1,MAX($A$2:$A352)+1,0)</f>
        <v>0</v>
      </c>
      <c r="B353" s="30" t="s">
        <v>270</v>
      </c>
      <c r="C353" s="30" t="s">
        <v>246</v>
      </c>
      <c r="D353" s="30"/>
      <c r="E353" s="30" t="str">
        <f t="shared" si="110"/>
        <v/>
      </c>
      <c r="F353" s="35">
        <v>51</v>
      </c>
      <c r="G353" s="35">
        <v>1</v>
      </c>
      <c r="H353" s="35" t="s">
        <v>237</v>
      </c>
      <c r="I353" s="36"/>
      <c r="J353" s="33">
        <v>43142</v>
      </c>
      <c r="K353" s="36"/>
      <c r="L353" s="32">
        <v>0.75</v>
      </c>
      <c r="M353" s="35" t="s">
        <v>212</v>
      </c>
      <c r="N353" s="35" t="s">
        <v>72</v>
      </c>
      <c r="O353" s="35" t="s">
        <v>16</v>
      </c>
      <c r="P353" s="35" t="s">
        <v>74</v>
      </c>
      <c r="Q353" s="35">
        <v>4</v>
      </c>
      <c r="R353" s="35">
        <v>6</v>
      </c>
      <c r="S353" s="35">
        <v>0</v>
      </c>
      <c r="T353" s="35">
        <v>1</v>
      </c>
    </row>
    <row r="354" spans="1:20" x14ac:dyDescent="0.35">
      <c r="A354" s="23">
        <f>IF(E354=$A$1,MAX($A$2:$A353)+1,0)</f>
        <v>0</v>
      </c>
      <c r="B354" s="30" t="s">
        <v>270</v>
      </c>
      <c r="C354" s="30" t="s">
        <v>246</v>
      </c>
      <c r="D354" s="30" t="str">
        <f t="shared" ref="D354" si="113">N354</f>
        <v>TSV Oberhaching-Deisenhofen 1</v>
      </c>
      <c r="E354" s="30" t="str">
        <f t="shared" si="110"/>
        <v>TSV Oberhaching-Deisenhofen</v>
      </c>
      <c r="F354" s="35">
        <v>52</v>
      </c>
      <c r="G354" s="35">
        <v>1</v>
      </c>
      <c r="H354" s="35" t="s">
        <v>237</v>
      </c>
      <c r="I354" s="36"/>
      <c r="J354" s="33">
        <v>43142</v>
      </c>
      <c r="K354" s="36"/>
      <c r="L354" s="32">
        <v>0.58333333333333337</v>
      </c>
      <c r="M354" s="35" t="s">
        <v>201</v>
      </c>
      <c r="N354" s="35" t="s">
        <v>75</v>
      </c>
      <c r="O354" s="35" t="s">
        <v>210</v>
      </c>
      <c r="P354" s="35" t="s">
        <v>136</v>
      </c>
      <c r="Q354" s="35">
        <v>7</v>
      </c>
      <c r="R354" s="35">
        <v>9</v>
      </c>
      <c r="S354" s="35">
        <v>0</v>
      </c>
      <c r="T354" s="35">
        <v>1</v>
      </c>
    </row>
    <row r="355" spans="1:20" x14ac:dyDescent="0.35">
      <c r="A355" s="23">
        <f>IF(E355=$A$1,MAX($A$2:$A354)+1,0)</f>
        <v>0</v>
      </c>
      <c r="B355" s="30" t="s">
        <v>270</v>
      </c>
      <c r="C355" s="30" t="s">
        <v>246</v>
      </c>
      <c r="D355" s="30"/>
      <c r="E355" s="30" t="str">
        <f t="shared" si="110"/>
        <v/>
      </c>
      <c r="F355" s="35">
        <v>53</v>
      </c>
      <c r="G355" s="35">
        <v>1</v>
      </c>
      <c r="H355" s="35" t="s">
        <v>237</v>
      </c>
      <c r="I355" s="36"/>
      <c r="J355" s="33">
        <v>43142</v>
      </c>
      <c r="K355" s="36"/>
      <c r="L355" s="32">
        <v>0.66666666666666663</v>
      </c>
      <c r="M355" s="35" t="s">
        <v>210</v>
      </c>
      <c r="N355" s="35" t="s">
        <v>136</v>
      </c>
      <c r="O355" s="35" t="s">
        <v>219</v>
      </c>
      <c r="P355" s="35" t="s">
        <v>76</v>
      </c>
      <c r="Q355" s="35">
        <v>9</v>
      </c>
      <c r="R355" s="35">
        <v>8</v>
      </c>
      <c r="S355" s="35">
        <v>0</v>
      </c>
      <c r="T355" s="35">
        <v>1</v>
      </c>
    </row>
    <row r="356" spans="1:20" x14ac:dyDescent="0.35">
      <c r="A356" s="23">
        <f>IF(E356=$A$1,MAX($A$2:$A355)+1,0)</f>
        <v>0</v>
      </c>
      <c r="B356" s="30" t="s">
        <v>270</v>
      </c>
      <c r="C356" s="30" t="s">
        <v>246</v>
      </c>
      <c r="D356" s="30"/>
      <c r="E356" s="30" t="str">
        <f t="shared" si="110"/>
        <v/>
      </c>
      <c r="F356" s="35">
        <v>54</v>
      </c>
      <c r="G356" s="35">
        <v>1</v>
      </c>
      <c r="H356" s="35" t="s">
        <v>237</v>
      </c>
      <c r="I356" s="36"/>
      <c r="J356" s="33">
        <v>43142</v>
      </c>
      <c r="K356" s="36"/>
      <c r="L356" s="32">
        <v>0.75</v>
      </c>
      <c r="M356" s="35" t="s">
        <v>201</v>
      </c>
      <c r="N356" s="35" t="s">
        <v>75</v>
      </c>
      <c r="O356" s="35" t="s">
        <v>219</v>
      </c>
      <c r="P356" s="35" t="s">
        <v>76</v>
      </c>
      <c r="Q356" s="35">
        <v>7</v>
      </c>
      <c r="R356" s="35">
        <v>8</v>
      </c>
      <c r="S356" s="35">
        <v>0</v>
      </c>
      <c r="T356" s="35">
        <v>1</v>
      </c>
    </row>
    <row r="357" spans="1:20" x14ac:dyDescent="0.35">
      <c r="A357" s="23">
        <f>IF(E357=$A$1,MAX($A$2:$A356)+1,0)</f>
        <v>0</v>
      </c>
      <c r="B357" s="30" t="s">
        <v>270</v>
      </c>
      <c r="C357" s="30" t="s">
        <v>247</v>
      </c>
      <c r="D357" s="30" t="str">
        <f t="shared" ref="D357" si="114">N357</f>
        <v>ESV München 4</v>
      </c>
      <c r="E357" s="30" t="str">
        <f t="shared" si="110"/>
        <v>ESV München</v>
      </c>
      <c r="F357" s="35">
        <v>55</v>
      </c>
      <c r="G357" s="35">
        <v>1</v>
      </c>
      <c r="H357" s="35" t="s">
        <v>237</v>
      </c>
      <c r="I357" s="36"/>
      <c r="J357" s="33">
        <v>43163</v>
      </c>
      <c r="K357" s="36"/>
      <c r="L357" s="32">
        <v>0.58333333333333337</v>
      </c>
      <c r="M357" s="35" t="s">
        <v>218</v>
      </c>
      <c r="N357" s="35" t="s">
        <v>70</v>
      </c>
      <c r="O357" s="35" t="s">
        <v>212</v>
      </c>
      <c r="P357" s="35" t="s">
        <v>72</v>
      </c>
      <c r="Q357" s="35">
        <v>2</v>
      </c>
      <c r="R357" s="35">
        <v>4</v>
      </c>
      <c r="S357" s="35">
        <v>0</v>
      </c>
      <c r="T357" s="35">
        <v>1</v>
      </c>
    </row>
    <row r="358" spans="1:20" x14ac:dyDescent="0.35">
      <c r="A358" s="23">
        <f>IF(E358=$A$1,MAX($A$2:$A357)+1,0)</f>
        <v>0</v>
      </c>
      <c r="B358" s="30" t="s">
        <v>270</v>
      </c>
      <c r="C358" s="30" t="s">
        <v>247</v>
      </c>
      <c r="D358" s="30"/>
      <c r="E358" s="30" t="str">
        <f t="shared" si="110"/>
        <v/>
      </c>
      <c r="F358" s="35">
        <v>56</v>
      </c>
      <c r="G358" s="35">
        <v>1</v>
      </c>
      <c r="H358" s="35" t="s">
        <v>237</v>
      </c>
      <c r="I358" s="36"/>
      <c r="J358" s="33">
        <v>43163</v>
      </c>
      <c r="K358" s="36"/>
      <c r="L358" s="32">
        <v>0.66666666666666663</v>
      </c>
      <c r="M358" s="35" t="s">
        <v>212</v>
      </c>
      <c r="N358" s="35" t="s">
        <v>72</v>
      </c>
      <c r="O358" s="35" t="s">
        <v>210</v>
      </c>
      <c r="P358" s="35" t="s">
        <v>136</v>
      </c>
      <c r="Q358" s="35">
        <v>4</v>
      </c>
      <c r="R358" s="35">
        <v>9</v>
      </c>
      <c r="S358" s="35">
        <v>0</v>
      </c>
      <c r="T358" s="35">
        <v>1</v>
      </c>
    </row>
    <row r="359" spans="1:20" x14ac:dyDescent="0.35">
      <c r="A359" s="23">
        <f>IF(E359=$A$1,MAX($A$2:$A358)+1,0)</f>
        <v>0</v>
      </c>
      <c r="B359" s="30" t="s">
        <v>270</v>
      </c>
      <c r="C359" s="30" t="s">
        <v>247</v>
      </c>
      <c r="D359" s="30"/>
      <c r="E359" s="30" t="str">
        <f t="shared" si="110"/>
        <v/>
      </c>
      <c r="F359" s="35">
        <v>57</v>
      </c>
      <c r="G359" s="35">
        <v>1</v>
      </c>
      <c r="H359" s="35" t="s">
        <v>237</v>
      </c>
      <c r="I359" s="36"/>
      <c r="J359" s="33">
        <v>43163</v>
      </c>
      <c r="K359" s="36"/>
      <c r="L359" s="32">
        <v>0.75</v>
      </c>
      <c r="M359" s="35" t="s">
        <v>218</v>
      </c>
      <c r="N359" s="35" t="s">
        <v>70</v>
      </c>
      <c r="O359" s="35" t="s">
        <v>210</v>
      </c>
      <c r="P359" s="35" t="s">
        <v>136</v>
      </c>
      <c r="Q359" s="35">
        <v>2</v>
      </c>
      <c r="R359" s="35">
        <v>9</v>
      </c>
      <c r="S359" s="35">
        <v>0</v>
      </c>
      <c r="T359" s="35">
        <v>1</v>
      </c>
    </row>
    <row r="360" spans="1:20" x14ac:dyDescent="0.35">
      <c r="A360" s="23">
        <f>IF(E360=$A$1,MAX($A$2:$A359)+1,0)</f>
        <v>0</v>
      </c>
      <c r="B360" s="30" t="s">
        <v>270</v>
      </c>
      <c r="C360" s="30" t="s">
        <v>247</v>
      </c>
      <c r="D360" s="30" t="str">
        <f t="shared" ref="D360" si="115">N360</f>
        <v>TSV 1865 Murnau 1</v>
      </c>
      <c r="E360" s="30" t="str">
        <f t="shared" si="110"/>
        <v>TSV 1865 Murnau</v>
      </c>
      <c r="F360" s="35">
        <v>58</v>
      </c>
      <c r="G360" s="35">
        <v>1</v>
      </c>
      <c r="H360" s="35" t="s">
        <v>237</v>
      </c>
      <c r="I360" s="36"/>
      <c r="J360" s="33">
        <v>43163</v>
      </c>
      <c r="K360" s="36"/>
      <c r="L360" s="32">
        <v>0.58333333333333337</v>
      </c>
      <c r="M360" s="35" t="s">
        <v>197</v>
      </c>
      <c r="N360" s="35" t="s">
        <v>73</v>
      </c>
      <c r="O360" s="35" t="s">
        <v>219</v>
      </c>
      <c r="P360" s="35" t="s">
        <v>76</v>
      </c>
      <c r="Q360" s="35">
        <v>5</v>
      </c>
      <c r="R360" s="35">
        <v>8</v>
      </c>
      <c r="S360" s="35">
        <v>0</v>
      </c>
      <c r="T360" s="35">
        <v>1</v>
      </c>
    </row>
    <row r="361" spans="1:20" x14ac:dyDescent="0.35">
      <c r="A361" s="23">
        <f>IF(E361=$A$1,MAX($A$2:$A360)+1,0)</f>
        <v>0</v>
      </c>
      <c r="B361" s="30" t="s">
        <v>270</v>
      </c>
      <c r="C361" s="30" t="s">
        <v>247</v>
      </c>
      <c r="D361" s="30"/>
      <c r="E361" s="30" t="str">
        <f t="shared" si="110"/>
        <v/>
      </c>
      <c r="F361" s="35">
        <v>59</v>
      </c>
      <c r="G361" s="35">
        <v>1</v>
      </c>
      <c r="H361" s="35" t="s">
        <v>237</v>
      </c>
      <c r="I361" s="36"/>
      <c r="J361" s="33">
        <v>43163</v>
      </c>
      <c r="K361" s="36"/>
      <c r="L361" s="32">
        <v>0.66666666666666663</v>
      </c>
      <c r="M361" s="35" t="s">
        <v>219</v>
      </c>
      <c r="N361" s="35" t="s">
        <v>76</v>
      </c>
      <c r="O361" s="35" t="s">
        <v>184</v>
      </c>
      <c r="P361" s="35" t="s">
        <v>71</v>
      </c>
      <c r="Q361" s="35">
        <v>8</v>
      </c>
      <c r="R361" s="35">
        <v>3</v>
      </c>
      <c r="S361" s="35">
        <v>0</v>
      </c>
      <c r="T361" s="35">
        <v>1</v>
      </c>
    </row>
    <row r="362" spans="1:20" x14ac:dyDescent="0.35">
      <c r="A362" s="23">
        <f>IF(E362=$A$1,MAX($A$2:$A361)+1,0)</f>
        <v>0</v>
      </c>
      <c r="B362" s="30" t="s">
        <v>270</v>
      </c>
      <c r="C362" s="30" t="s">
        <v>247</v>
      </c>
      <c r="D362" s="30"/>
      <c r="E362" s="30" t="str">
        <f t="shared" si="110"/>
        <v/>
      </c>
      <c r="F362" s="35">
        <v>60</v>
      </c>
      <c r="G362" s="35">
        <v>1</v>
      </c>
      <c r="H362" s="35" t="s">
        <v>237</v>
      </c>
      <c r="I362" s="36"/>
      <c r="J362" s="33">
        <v>43163</v>
      </c>
      <c r="K362" s="36"/>
      <c r="L362" s="32">
        <v>0.75</v>
      </c>
      <c r="M362" s="35" t="s">
        <v>197</v>
      </c>
      <c r="N362" s="35" t="s">
        <v>73</v>
      </c>
      <c r="O362" s="35" t="s">
        <v>184</v>
      </c>
      <c r="P362" s="35" t="s">
        <v>71</v>
      </c>
      <c r="Q362" s="35">
        <v>5</v>
      </c>
      <c r="R362" s="35">
        <v>3</v>
      </c>
      <c r="S362" s="35">
        <v>0</v>
      </c>
      <c r="T362" s="35">
        <v>1</v>
      </c>
    </row>
    <row r="363" spans="1:20" x14ac:dyDescent="0.35">
      <c r="A363" s="23">
        <f>IF(E363=$A$1,MAX($A$2:$A362)+1,0)</f>
        <v>0</v>
      </c>
      <c r="B363" s="30" t="s">
        <v>270</v>
      </c>
      <c r="C363" s="30" t="s">
        <v>247</v>
      </c>
      <c r="D363" s="30" t="str">
        <f t="shared" ref="D363" si="116">N363</f>
        <v>Polizei SV München 3</v>
      </c>
      <c r="E363" s="30" t="str">
        <f t="shared" si="110"/>
        <v>Polizei SV München</v>
      </c>
      <c r="F363" s="35">
        <v>61</v>
      </c>
      <c r="G363" s="35">
        <v>1</v>
      </c>
      <c r="H363" s="35" t="s">
        <v>237</v>
      </c>
      <c r="I363" s="36"/>
      <c r="J363" s="33">
        <v>43163</v>
      </c>
      <c r="K363" s="36"/>
      <c r="L363" s="32">
        <v>0.58333333333333337</v>
      </c>
      <c r="M363" s="35" t="s">
        <v>16</v>
      </c>
      <c r="N363" s="35" t="s">
        <v>74</v>
      </c>
      <c r="O363" s="35" t="s">
        <v>187</v>
      </c>
      <c r="P363" s="35" t="s">
        <v>69</v>
      </c>
      <c r="Q363" s="35">
        <v>6</v>
      </c>
      <c r="R363" s="35">
        <v>1</v>
      </c>
      <c r="S363" s="35">
        <v>0</v>
      </c>
      <c r="T363" s="35">
        <v>1</v>
      </c>
    </row>
    <row r="364" spans="1:20" x14ac:dyDescent="0.35">
      <c r="A364" s="23">
        <f>IF(E364=$A$1,MAX($A$2:$A363)+1,0)</f>
        <v>0</v>
      </c>
      <c r="B364" s="30" t="s">
        <v>270</v>
      </c>
      <c r="C364" s="30" t="s">
        <v>247</v>
      </c>
      <c r="D364" s="30"/>
      <c r="E364" s="30" t="str">
        <f t="shared" si="110"/>
        <v/>
      </c>
      <c r="F364" s="35">
        <v>62</v>
      </c>
      <c r="G364" s="35">
        <v>1</v>
      </c>
      <c r="H364" s="35" t="s">
        <v>237</v>
      </c>
      <c r="I364" s="36"/>
      <c r="J364" s="33">
        <v>43163</v>
      </c>
      <c r="K364" s="36"/>
      <c r="L364" s="32">
        <v>0.66666666666666663</v>
      </c>
      <c r="M364" s="35" t="s">
        <v>187</v>
      </c>
      <c r="N364" s="35" t="s">
        <v>69</v>
      </c>
      <c r="O364" s="35" t="s">
        <v>201</v>
      </c>
      <c r="P364" s="35" t="s">
        <v>75</v>
      </c>
      <c r="Q364" s="35">
        <v>1</v>
      </c>
      <c r="R364" s="35">
        <v>7</v>
      </c>
      <c r="S364" s="35">
        <v>0</v>
      </c>
      <c r="T364" s="35">
        <v>1</v>
      </c>
    </row>
    <row r="365" spans="1:20" x14ac:dyDescent="0.35">
      <c r="A365" s="23">
        <f>IF(E365=$A$1,MAX($A$2:$A364)+1,0)</f>
        <v>0</v>
      </c>
      <c r="B365" s="30" t="s">
        <v>270</v>
      </c>
      <c r="C365" s="30" t="s">
        <v>247</v>
      </c>
      <c r="D365" s="30"/>
      <c r="E365" s="30" t="str">
        <f t="shared" si="110"/>
        <v/>
      </c>
      <c r="F365" s="35">
        <v>63</v>
      </c>
      <c r="G365" s="35">
        <v>1</v>
      </c>
      <c r="H365" s="35" t="s">
        <v>237</v>
      </c>
      <c r="I365" s="36"/>
      <c r="J365" s="33">
        <v>43163</v>
      </c>
      <c r="K365" s="36"/>
      <c r="L365" s="32">
        <v>0.75</v>
      </c>
      <c r="M365" s="35" t="s">
        <v>16</v>
      </c>
      <c r="N365" s="35" t="s">
        <v>74</v>
      </c>
      <c r="O365" s="35" t="s">
        <v>201</v>
      </c>
      <c r="P365" s="35" t="s">
        <v>75</v>
      </c>
      <c r="Q365" s="35">
        <v>6</v>
      </c>
      <c r="R365" s="35">
        <v>7</v>
      </c>
      <c r="S365" s="35">
        <v>0</v>
      </c>
      <c r="T365" s="35">
        <v>1</v>
      </c>
    </row>
    <row r="366" spans="1:20" x14ac:dyDescent="0.35">
      <c r="A366" s="23">
        <f>IF(E366=$A$1,MAX($A$2:$A365)+1,0)</f>
        <v>0</v>
      </c>
      <c r="B366" s="30" t="s">
        <v>269</v>
      </c>
      <c r="C366" s="30" t="s">
        <v>241</v>
      </c>
      <c r="D366" s="30" t="str">
        <f t="shared" ref="D366" si="117">N366</f>
        <v>1. BC 1954 München 2</v>
      </c>
      <c r="E366" s="30" t="str">
        <f t="shared" si="110"/>
        <v>1. BC 1954 München</v>
      </c>
      <c r="F366" s="35">
        <v>1</v>
      </c>
      <c r="G366" s="35">
        <v>0</v>
      </c>
      <c r="H366" s="35" t="s">
        <v>237</v>
      </c>
      <c r="I366" s="36"/>
      <c r="J366" s="33">
        <v>43001</v>
      </c>
      <c r="K366" s="36"/>
      <c r="L366" s="32">
        <v>0.58333333333333337</v>
      </c>
      <c r="M366" s="35" t="s">
        <v>191</v>
      </c>
      <c r="N366" s="35" t="s">
        <v>80</v>
      </c>
      <c r="O366" s="35" t="s">
        <v>211</v>
      </c>
      <c r="P366" s="35" t="s">
        <v>79</v>
      </c>
      <c r="Q366" s="35">
        <v>2</v>
      </c>
      <c r="R366" s="35">
        <v>1</v>
      </c>
      <c r="S366" s="35">
        <v>0</v>
      </c>
      <c r="T366" s="35">
        <v>1</v>
      </c>
    </row>
    <row r="367" spans="1:20" x14ac:dyDescent="0.35">
      <c r="A367" s="23">
        <f>IF(E367=$A$1,MAX($A$2:$A366)+1,0)</f>
        <v>0</v>
      </c>
      <c r="B367" s="30" t="s">
        <v>269</v>
      </c>
      <c r="C367" s="30" t="s">
        <v>241</v>
      </c>
      <c r="D367" s="30"/>
      <c r="E367" s="30" t="str">
        <f t="shared" si="110"/>
        <v/>
      </c>
      <c r="F367" s="35">
        <v>2</v>
      </c>
      <c r="G367" s="35">
        <v>0</v>
      </c>
      <c r="H367" s="35" t="s">
        <v>237</v>
      </c>
      <c r="I367" s="36"/>
      <c r="J367" s="33">
        <v>43001</v>
      </c>
      <c r="K367" s="36"/>
      <c r="L367" s="32">
        <v>0.66666666666666663</v>
      </c>
      <c r="M367" s="35" t="s">
        <v>211</v>
      </c>
      <c r="N367" s="35" t="s">
        <v>79</v>
      </c>
      <c r="O367" s="35" t="s">
        <v>180</v>
      </c>
      <c r="P367" s="35" t="s">
        <v>84</v>
      </c>
      <c r="Q367" s="35">
        <v>1</v>
      </c>
      <c r="R367" s="35">
        <v>6</v>
      </c>
      <c r="S367" s="35">
        <v>0</v>
      </c>
      <c r="T367" s="35">
        <v>1</v>
      </c>
    </row>
    <row r="368" spans="1:20" x14ac:dyDescent="0.35">
      <c r="A368" s="23">
        <f>IF(E368=$A$1,MAX($A$2:$A367)+1,0)</f>
        <v>0</v>
      </c>
      <c r="B368" s="30" t="s">
        <v>269</v>
      </c>
      <c r="C368" s="30" t="s">
        <v>241</v>
      </c>
      <c r="D368" s="30"/>
      <c r="E368" s="30" t="str">
        <f t="shared" si="110"/>
        <v/>
      </c>
      <c r="F368" s="35">
        <v>3</v>
      </c>
      <c r="G368" s="35">
        <v>0</v>
      </c>
      <c r="H368" s="35" t="s">
        <v>237</v>
      </c>
      <c r="I368" s="36"/>
      <c r="J368" s="33">
        <v>43001</v>
      </c>
      <c r="K368" s="36"/>
      <c r="L368" s="32">
        <v>0.75</v>
      </c>
      <c r="M368" s="35" t="s">
        <v>191</v>
      </c>
      <c r="N368" s="35" t="s">
        <v>80</v>
      </c>
      <c r="O368" s="35" t="s">
        <v>180</v>
      </c>
      <c r="P368" s="35" t="s">
        <v>84</v>
      </c>
      <c r="Q368" s="35">
        <v>2</v>
      </c>
      <c r="R368" s="35">
        <v>6</v>
      </c>
      <c r="S368" s="35">
        <v>0</v>
      </c>
      <c r="T368" s="35">
        <v>1</v>
      </c>
    </row>
    <row r="369" spans="1:20" x14ac:dyDescent="0.35">
      <c r="A369" s="23">
        <f>IF(E369=$A$1,MAX($A$2:$A368)+1,0)</f>
        <v>0</v>
      </c>
      <c r="B369" s="30" t="s">
        <v>269</v>
      </c>
      <c r="C369" s="30" t="s">
        <v>241</v>
      </c>
      <c r="D369" s="30" t="str">
        <f t="shared" ref="D369" si="118">N369</f>
        <v>TuS Prien 2</v>
      </c>
      <c r="E369" s="30" t="str">
        <f t="shared" si="110"/>
        <v>TuS Prien</v>
      </c>
      <c r="F369" s="35">
        <v>4</v>
      </c>
      <c r="G369" s="35">
        <v>0</v>
      </c>
      <c r="H369" s="35" t="s">
        <v>237</v>
      </c>
      <c r="I369" s="36"/>
      <c r="J369" s="33">
        <v>43001</v>
      </c>
      <c r="K369" s="36"/>
      <c r="L369" s="32">
        <v>0.58333333333333337</v>
      </c>
      <c r="M369" s="35" t="s">
        <v>17</v>
      </c>
      <c r="N369" s="35" t="s">
        <v>86</v>
      </c>
      <c r="O369" s="35" t="s">
        <v>190</v>
      </c>
      <c r="P369" s="35" t="s">
        <v>83</v>
      </c>
      <c r="Q369" s="35">
        <v>8</v>
      </c>
      <c r="R369" s="35">
        <v>5</v>
      </c>
      <c r="S369" s="35">
        <v>0</v>
      </c>
      <c r="T369" s="35">
        <v>1</v>
      </c>
    </row>
    <row r="370" spans="1:20" x14ac:dyDescent="0.35">
      <c r="A370" s="23">
        <f>IF(E370=$A$1,MAX($A$2:$A369)+1,0)</f>
        <v>0</v>
      </c>
      <c r="B370" s="30" t="s">
        <v>269</v>
      </c>
      <c r="C370" s="30" t="s">
        <v>241</v>
      </c>
      <c r="D370" s="30"/>
      <c r="E370" s="30" t="str">
        <f t="shared" si="110"/>
        <v/>
      </c>
      <c r="F370" s="35">
        <v>5</v>
      </c>
      <c r="G370" s="35">
        <v>0</v>
      </c>
      <c r="H370" s="35" t="s">
        <v>237</v>
      </c>
      <c r="I370" s="36"/>
      <c r="J370" s="33">
        <v>43001</v>
      </c>
      <c r="K370" s="36"/>
      <c r="L370" s="32">
        <v>0.66666666666666663</v>
      </c>
      <c r="M370" s="35" t="s">
        <v>190</v>
      </c>
      <c r="N370" s="35" t="s">
        <v>83</v>
      </c>
      <c r="O370" s="35" t="s">
        <v>198</v>
      </c>
      <c r="P370" s="35" t="s">
        <v>85</v>
      </c>
      <c r="Q370" s="35">
        <v>5</v>
      </c>
      <c r="R370" s="35">
        <v>7</v>
      </c>
      <c r="S370" s="35">
        <v>0</v>
      </c>
      <c r="T370" s="35">
        <v>1</v>
      </c>
    </row>
    <row r="371" spans="1:20" x14ac:dyDescent="0.35">
      <c r="A371" s="23">
        <f>IF(E371=$A$1,MAX($A$2:$A370)+1,0)</f>
        <v>0</v>
      </c>
      <c r="B371" s="30" t="s">
        <v>269</v>
      </c>
      <c r="C371" s="30" t="s">
        <v>241</v>
      </c>
      <c r="D371" s="30"/>
      <c r="E371" s="30" t="str">
        <f t="shared" si="110"/>
        <v/>
      </c>
      <c r="F371" s="35">
        <v>6</v>
      </c>
      <c r="G371" s="35">
        <v>0</v>
      </c>
      <c r="H371" s="35" t="s">
        <v>237</v>
      </c>
      <c r="I371" s="36"/>
      <c r="J371" s="33">
        <v>43001</v>
      </c>
      <c r="K371" s="36"/>
      <c r="L371" s="32">
        <v>0.75</v>
      </c>
      <c r="M371" s="35" t="s">
        <v>17</v>
      </c>
      <c r="N371" s="35" t="s">
        <v>86</v>
      </c>
      <c r="O371" s="35" t="s">
        <v>198</v>
      </c>
      <c r="P371" s="35" t="s">
        <v>85</v>
      </c>
      <c r="Q371" s="35">
        <v>8</v>
      </c>
      <c r="R371" s="35">
        <v>7</v>
      </c>
      <c r="S371" s="35">
        <v>0</v>
      </c>
      <c r="T371" s="35">
        <v>1</v>
      </c>
    </row>
    <row r="372" spans="1:20" x14ac:dyDescent="0.35">
      <c r="A372" s="23">
        <f>IF(E372=$A$1,MAX($A$2:$A371)+1,0)</f>
        <v>0</v>
      </c>
      <c r="B372" s="30" t="s">
        <v>269</v>
      </c>
      <c r="C372" s="30" t="s">
        <v>241</v>
      </c>
      <c r="D372" s="30" t="str">
        <f t="shared" ref="D372" si="119">N372</f>
        <v>TSV Erding 1</v>
      </c>
      <c r="E372" s="30" t="str">
        <f t="shared" si="110"/>
        <v>TSV Erding</v>
      </c>
      <c r="F372" s="35">
        <v>7</v>
      </c>
      <c r="G372" s="35">
        <v>0</v>
      </c>
      <c r="H372" s="35" t="s">
        <v>237</v>
      </c>
      <c r="I372" s="36"/>
      <c r="J372" s="33">
        <v>43001</v>
      </c>
      <c r="K372" s="36"/>
      <c r="L372" s="32">
        <v>0.58333333333333337</v>
      </c>
      <c r="M372" s="35" t="s">
        <v>182</v>
      </c>
      <c r="N372" s="35" t="s">
        <v>87</v>
      </c>
      <c r="O372" s="35" t="s">
        <v>19</v>
      </c>
      <c r="P372" s="35" t="s">
        <v>82</v>
      </c>
      <c r="Q372" s="35">
        <v>9</v>
      </c>
      <c r="R372" s="35">
        <v>4</v>
      </c>
      <c r="S372" s="35">
        <v>0</v>
      </c>
      <c r="T372" s="35">
        <v>1</v>
      </c>
    </row>
    <row r="373" spans="1:20" x14ac:dyDescent="0.35">
      <c r="A373" s="23">
        <f>IF(E373=$A$1,MAX($A$2:$A372)+1,0)</f>
        <v>0</v>
      </c>
      <c r="B373" s="30" t="s">
        <v>269</v>
      </c>
      <c r="C373" s="30" t="s">
        <v>241</v>
      </c>
      <c r="D373" s="30"/>
      <c r="E373" s="30" t="str">
        <f t="shared" si="110"/>
        <v/>
      </c>
      <c r="F373" s="35">
        <v>8</v>
      </c>
      <c r="G373" s="35">
        <v>0</v>
      </c>
      <c r="H373" s="35" t="s">
        <v>237</v>
      </c>
      <c r="I373" s="36"/>
      <c r="J373" s="33">
        <v>43001</v>
      </c>
      <c r="K373" s="36"/>
      <c r="L373" s="32">
        <v>0.66666666666666663</v>
      </c>
      <c r="M373" s="35" t="s">
        <v>19</v>
      </c>
      <c r="N373" s="35" t="s">
        <v>82</v>
      </c>
      <c r="O373" s="35" t="s">
        <v>214</v>
      </c>
      <c r="P373" s="35" t="s">
        <v>81</v>
      </c>
      <c r="Q373" s="35">
        <v>4</v>
      </c>
      <c r="R373" s="35">
        <v>3</v>
      </c>
      <c r="S373" s="35">
        <v>0</v>
      </c>
      <c r="T373" s="35">
        <v>1</v>
      </c>
    </row>
    <row r="374" spans="1:20" x14ac:dyDescent="0.35">
      <c r="A374" s="23">
        <f>IF(E374=$A$1,MAX($A$2:$A373)+1,0)</f>
        <v>0</v>
      </c>
      <c r="B374" s="30" t="s">
        <v>269</v>
      </c>
      <c r="C374" s="30" t="s">
        <v>241</v>
      </c>
      <c r="D374" s="30"/>
      <c r="E374" s="30" t="str">
        <f t="shared" si="110"/>
        <v/>
      </c>
      <c r="F374" s="35">
        <v>9</v>
      </c>
      <c r="G374" s="35">
        <v>0</v>
      </c>
      <c r="H374" s="35" t="s">
        <v>237</v>
      </c>
      <c r="I374" s="36"/>
      <c r="J374" s="33">
        <v>43001</v>
      </c>
      <c r="K374" s="36"/>
      <c r="L374" s="32">
        <v>0.75</v>
      </c>
      <c r="M374" s="35" t="s">
        <v>182</v>
      </c>
      <c r="N374" s="35" t="s">
        <v>87</v>
      </c>
      <c r="O374" s="35" t="s">
        <v>214</v>
      </c>
      <c r="P374" s="35" t="s">
        <v>81</v>
      </c>
      <c r="Q374" s="35">
        <v>9</v>
      </c>
      <c r="R374" s="35">
        <v>3</v>
      </c>
      <c r="S374" s="35">
        <v>0</v>
      </c>
      <c r="T374" s="35">
        <v>1</v>
      </c>
    </row>
    <row r="375" spans="1:20" x14ac:dyDescent="0.35">
      <c r="A375" s="23">
        <f>IF(E375=$A$1,MAX($A$2:$A374)+1,0)</f>
        <v>0</v>
      </c>
      <c r="B375" s="30" t="s">
        <v>269</v>
      </c>
      <c r="C375" s="30" t="s">
        <v>242</v>
      </c>
      <c r="D375" s="30" t="str">
        <f t="shared" ref="D375" si="120">N375</f>
        <v>TSV Vaterstetten 1</v>
      </c>
      <c r="E375" s="30" t="str">
        <f t="shared" si="110"/>
        <v>TSV Vaterstetten</v>
      </c>
      <c r="F375" s="35">
        <v>10</v>
      </c>
      <c r="G375" s="35">
        <v>0</v>
      </c>
      <c r="H375" s="35" t="s">
        <v>237</v>
      </c>
      <c r="I375" s="36"/>
      <c r="J375" s="33">
        <v>43022</v>
      </c>
      <c r="K375" s="36"/>
      <c r="L375" s="32">
        <v>0.58333333333333337</v>
      </c>
      <c r="M375" s="35" t="s">
        <v>211</v>
      </c>
      <c r="N375" s="35" t="s">
        <v>79</v>
      </c>
      <c r="O375" s="35" t="s">
        <v>17</v>
      </c>
      <c r="P375" s="35" t="s">
        <v>86</v>
      </c>
      <c r="Q375" s="35">
        <v>1</v>
      </c>
      <c r="R375" s="35">
        <v>8</v>
      </c>
      <c r="S375" s="35">
        <v>0</v>
      </c>
      <c r="T375" s="35">
        <v>1</v>
      </c>
    </row>
    <row r="376" spans="1:20" x14ac:dyDescent="0.35">
      <c r="A376" s="23">
        <f>IF(E376=$A$1,MAX($A$2:$A375)+1,0)</f>
        <v>0</v>
      </c>
      <c r="B376" s="30" t="s">
        <v>269</v>
      </c>
      <c r="C376" s="30" t="s">
        <v>242</v>
      </c>
      <c r="D376" s="30"/>
      <c r="E376" s="30" t="str">
        <f t="shared" si="110"/>
        <v/>
      </c>
      <c r="F376" s="35">
        <v>11</v>
      </c>
      <c r="G376" s="35">
        <v>0</v>
      </c>
      <c r="H376" s="35" t="s">
        <v>237</v>
      </c>
      <c r="I376" s="36"/>
      <c r="J376" s="33">
        <v>43022</v>
      </c>
      <c r="K376" s="36"/>
      <c r="L376" s="32">
        <v>0.66666666666666663</v>
      </c>
      <c r="M376" s="35" t="s">
        <v>17</v>
      </c>
      <c r="N376" s="35" t="s">
        <v>86</v>
      </c>
      <c r="O376" s="35" t="s">
        <v>182</v>
      </c>
      <c r="P376" s="35" t="s">
        <v>87</v>
      </c>
      <c r="Q376" s="35">
        <v>8</v>
      </c>
      <c r="R376" s="35">
        <v>9</v>
      </c>
      <c r="S376" s="35">
        <v>0</v>
      </c>
      <c r="T376" s="35">
        <v>1</v>
      </c>
    </row>
    <row r="377" spans="1:20" x14ac:dyDescent="0.35">
      <c r="A377" s="23">
        <f>IF(E377=$A$1,MAX($A$2:$A376)+1,0)</f>
        <v>0</v>
      </c>
      <c r="B377" s="30" t="s">
        <v>269</v>
      </c>
      <c r="C377" s="30" t="s">
        <v>242</v>
      </c>
      <c r="D377" s="30"/>
      <c r="E377" s="30" t="str">
        <f t="shared" si="110"/>
        <v/>
      </c>
      <c r="F377" s="35">
        <v>12</v>
      </c>
      <c r="G377" s="35">
        <v>0</v>
      </c>
      <c r="H377" s="35" t="s">
        <v>237</v>
      </c>
      <c r="I377" s="36"/>
      <c r="J377" s="33">
        <v>43022</v>
      </c>
      <c r="K377" s="36"/>
      <c r="L377" s="32">
        <v>0.75</v>
      </c>
      <c r="M377" s="35" t="s">
        <v>211</v>
      </c>
      <c r="N377" s="35" t="s">
        <v>79</v>
      </c>
      <c r="O377" s="35" t="s">
        <v>182</v>
      </c>
      <c r="P377" s="35" t="s">
        <v>87</v>
      </c>
      <c r="Q377" s="35">
        <v>1</v>
      </c>
      <c r="R377" s="35">
        <v>9</v>
      </c>
      <c r="S377" s="35">
        <v>0</v>
      </c>
      <c r="T377" s="35">
        <v>1</v>
      </c>
    </row>
    <row r="378" spans="1:20" x14ac:dyDescent="0.35">
      <c r="A378" s="23">
        <f>IF(E378=$A$1,MAX($A$2:$A377)+1,0)</f>
        <v>0</v>
      </c>
      <c r="B378" s="30" t="s">
        <v>269</v>
      </c>
      <c r="C378" s="30" t="s">
        <v>242</v>
      </c>
      <c r="D378" s="30" t="str">
        <f t="shared" ref="D378" si="121">N378</f>
        <v>Team München 2</v>
      </c>
      <c r="E378" s="30" t="str">
        <f t="shared" si="110"/>
        <v>Team München</v>
      </c>
      <c r="F378" s="35">
        <v>13</v>
      </c>
      <c r="G378" s="35">
        <v>0</v>
      </c>
      <c r="H378" s="35" t="s">
        <v>237</v>
      </c>
      <c r="I378" s="36"/>
      <c r="J378" s="33">
        <v>43022</v>
      </c>
      <c r="K378" s="36"/>
      <c r="L378" s="32">
        <v>0.58333333333333337</v>
      </c>
      <c r="M378" s="35" t="s">
        <v>214</v>
      </c>
      <c r="N378" s="35" t="s">
        <v>81</v>
      </c>
      <c r="O378" s="35" t="s">
        <v>180</v>
      </c>
      <c r="P378" s="35" t="s">
        <v>84</v>
      </c>
      <c r="Q378" s="35">
        <v>3</v>
      </c>
      <c r="R378" s="35">
        <v>6</v>
      </c>
      <c r="S378" s="35">
        <v>0</v>
      </c>
      <c r="T378" s="35">
        <v>1</v>
      </c>
    </row>
    <row r="379" spans="1:20" x14ac:dyDescent="0.35">
      <c r="A379" s="23">
        <f>IF(E379=$A$1,MAX($A$2:$A378)+1,0)</f>
        <v>0</v>
      </c>
      <c r="B379" s="30" t="s">
        <v>269</v>
      </c>
      <c r="C379" s="30" t="s">
        <v>242</v>
      </c>
      <c r="D379" s="30"/>
      <c r="E379" s="30" t="str">
        <f t="shared" si="110"/>
        <v/>
      </c>
      <c r="F379" s="35">
        <v>14</v>
      </c>
      <c r="G379" s="35">
        <v>0</v>
      </c>
      <c r="H379" s="35" t="s">
        <v>237</v>
      </c>
      <c r="I379" s="36"/>
      <c r="J379" s="33">
        <v>43022</v>
      </c>
      <c r="K379" s="36"/>
      <c r="L379" s="32">
        <v>0.66666666666666663</v>
      </c>
      <c r="M379" s="35" t="s">
        <v>180</v>
      </c>
      <c r="N379" s="35" t="s">
        <v>84</v>
      </c>
      <c r="O379" s="35" t="s">
        <v>190</v>
      </c>
      <c r="P379" s="35" t="s">
        <v>83</v>
      </c>
      <c r="Q379" s="35">
        <v>6</v>
      </c>
      <c r="R379" s="35">
        <v>5</v>
      </c>
      <c r="S379" s="35">
        <v>0</v>
      </c>
      <c r="T379" s="35">
        <v>1</v>
      </c>
    </row>
    <row r="380" spans="1:20" x14ac:dyDescent="0.35">
      <c r="A380" s="23">
        <f>IF(E380=$A$1,MAX($A$2:$A379)+1,0)</f>
        <v>0</v>
      </c>
      <c r="B380" s="30" t="s">
        <v>269</v>
      </c>
      <c r="C380" s="30" t="s">
        <v>242</v>
      </c>
      <c r="D380" s="30"/>
      <c r="E380" s="30" t="str">
        <f t="shared" si="110"/>
        <v/>
      </c>
      <c r="F380" s="35">
        <v>15</v>
      </c>
      <c r="G380" s="35">
        <v>0</v>
      </c>
      <c r="H380" s="35" t="s">
        <v>237</v>
      </c>
      <c r="I380" s="36"/>
      <c r="J380" s="33">
        <v>43022</v>
      </c>
      <c r="K380" s="36"/>
      <c r="L380" s="32">
        <v>0.75</v>
      </c>
      <c r="M380" s="35" t="s">
        <v>214</v>
      </c>
      <c r="N380" s="35" t="s">
        <v>81</v>
      </c>
      <c r="O380" s="35" t="s">
        <v>190</v>
      </c>
      <c r="P380" s="35" t="s">
        <v>83</v>
      </c>
      <c r="Q380" s="35">
        <v>3</v>
      </c>
      <c r="R380" s="35">
        <v>5</v>
      </c>
      <c r="S380" s="35">
        <v>0</v>
      </c>
      <c r="T380" s="35">
        <v>1</v>
      </c>
    </row>
    <row r="381" spans="1:20" x14ac:dyDescent="0.35">
      <c r="A381" s="23">
        <f>IF(E381=$A$1,MAX($A$2:$A380)+1,0)</f>
        <v>0</v>
      </c>
      <c r="B381" s="30" t="s">
        <v>269</v>
      </c>
      <c r="C381" s="30" t="s">
        <v>242</v>
      </c>
      <c r="D381" s="30" t="str">
        <f t="shared" ref="D381" si="122">N381</f>
        <v>TSV Ebersberg 2</v>
      </c>
      <c r="E381" s="30" t="str">
        <f t="shared" si="110"/>
        <v>TSV Ebersberg</v>
      </c>
      <c r="F381" s="35">
        <v>16</v>
      </c>
      <c r="G381" s="35">
        <v>0</v>
      </c>
      <c r="H381" s="35" t="s">
        <v>237</v>
      </c>
      <c r="I381" s="36"/>
      <c r="J381" s="33">
        <v>43022</v>
      </c>
      <c r="K381" s="36"/>
      <c r="L381" s="32">
        <v>0.58333333333333337</v>
      </c>
      <c r="M381" s="35" t="s">
        <v>19</v>
      </c>
      <c r="N381" s="35" t="s">
        <v>82</v>
      </c>
      <c r="O381" s="35" t="s">
        <v>191</v>
      </c>
      <c r="P381" s="35" t="s">
        <v>80</v>
      </c>
      <c r="Q381" s="35">
        <v>4</v>
      </c>
      <c r="R381" s="35">
        <v>2</v>
      </c>
      <c r="S381" s="35">
        <v>0</v>
      </c>
      <c r="T381" s="35">
        <v>1</v>
      </c>
    </row>
    <row r="382" spans="1:20" x14ac:dyDescent="0.35">
      <c r="A382" s="23">
        <f>IF(E382=$A$1,MAX($A$2:$A381)+1,0)</f>
        <v>0</v>
      </c>
      <c r="B382" s="30" t="s">
        <v>269</v>
      </c>
      <c r="C382" s="30" t="s">
        <v>242</v>
      </c>
      <c r="D382" s="30"/>
      <c r="E382" s="30" t="str">
        <f t="shared" si="110"/>
        <v/>
      </c>
      <c r="F382" s="35">
        <v>17</v>
      </c>
      <c r="G382" s="35">
        <v>0</v>
      </c>
      <c r="H382" s="35" t="s">
        <v>237</v>
      </c>
      <c r="I382" s="36"/>
      <c r="J382" s="33">
        <v>43022</v>
      </c>
      <c r="K382" s="36"/>
      <c r="L382" s="32">
        <v>0.66666666666666663</v>
      </c>
      <c r="M382" s="35" t="s">
        <v>191</v>
      </c>
      <c r="N382" s="35" t="s">
        <v>80</v>
      </c>
      <c r="O382" s="35" t="s">
        <v>198</v>
      </c>
      <c r="P382" s="35" t="s">
        <v>85</v>
      </c>
      <c r="Q382" s="35">
        <v>2</v>
      </c>
      <c r="R382" s="35">
        <v>7</v>
      </c>
      <c r="S382" s="35">
        <v>0</v>
      </c>
      <c r="T382" s="35">
        <v>1</v>
      </c>
    </row>
    <row r="383" spans="1:20" x14ac:dyDescent="0.35">
      <c r="A383" s="23">
        <f>IF(E383=$A$1,MAX($A$2:$A382)+1,0)</f>
        <v>0</v>
      </c>
      <c r="B383" s="30" t="s">
        <v>269</v>
      </c>
      <c r="C383" s="30" t="s">
        <v>242</v>
      </c>
      <c r="D383" s="30"/>
      <c r="E383" s="30" t="str">
        <f t="shared" si="110"/>
        <v/>
      </c>
      <c r="F383" s="35">
        <v>18</v>
      </c>
      <c r="G383" s="35">
        <v>0</v>
      </c>
      <c r="H383" s="35" t="s">
        <v>237</v>
      </c>
      <c r="I383" s="36"/>
      <c r="J383" s="33">
        <v>43022</v>
      </c>
      <c r="K383" s="36"/>
      <c r="L383" s="32">
        <v>0.75</v>
      </c>
      <c r="M383" s="35" t="s">
        <v>19</v>
      </c>
      <c r="N383" s="35" t="s">
        <v>82</v>
      </c>
      <c r="O383" s="35" t="s">
        <v>198</v>
      </c>
      <c r="P383" s="35" t="s">
        <v>85</v>
      </c>
      <c r="Q383" s="35">
        <v>4</v>
      </c>
      <c r="R383" s="35">
        <v>7</v>
      </c>
      <c r="S383" s="35">
        <v>0</v>
      </c>
      <c r="T383" s="35">
        <v>1</v>
      </c>
    </row>
    <row r="384" spans="1:20" x14ac:dyDescent="0.35">
      <c r="A384" s="23">
        <f>IF(E384=$A$1,MAX($A$2:$A383)+1,0)</f>
        <v>0</v>
      </c>
      <c r="B384" s="30" t="s">
        <v>269</v>
      </c>
      <c r="C384" s="30" t="s">
        <v>243</v>
      </c>
      <c r="D384" s="30" t="str">
        <f t="shared" ref="D384" si="123">N384</f>
        <v>TV Markt Schwaben 1</v>
      </c>
      <c r="E384" s="30" t="str">
        <f t="shared" si="110"/>
        <v>TV Markt Schwaben</v>
      </c>
      <c r="F384" s="35">
        <v>19</v>
      </c>
      <c r="G384" s="35">
        <v>0</v>
      </c>
      <c r="H384" s="35" t="s">
        <v>237</v>
      </c>
      <c r="I384" s="36"/>
      <c r="J384" s="33">
        <v>43036</v>
      </c>
      <c r="K384" s="36"/>
      <c r="L384" s="32">
        <v>0.58333333333333337</v>
      </c>
      <c r="M384" s="35" t="s">
        <v>190</v>
      </c>
      <c r="N384" s="35" t="s">
        <v>83</v>
      </c>
      <c r="O384" s="35" t="s">
        <v>182</v>
      </c>
      <c r="P384" s="35" t="s">
        <v>87</v>
      </c>
      <c r="Q384" s="35">
        <v>5</v>
      </c>
      <c r="R384" s="35">
        <v>9</v>
      </c>
      <c r="S384" s="35">
        <v>0</v>
      </c>
      <c r="T384" s="35">
        <v>1</v>
      </c>
    </row>
    <row r="385" spans="1:20" x14ac:dyDescent="0.35">
      <c r="A385" s="23">
        <f>IF(E385=$A$1,MAX($A$2:$A384)+1,0)</f>
        <v>0</v>
      </c>
      <c r="B385" s="30" t="s">
        <v>269</v>
      </c>
      <c r="C385" s="30" t="s">
        <v>243</v>
      </c>
      <c r="D385" s="30"/>
      <c r="E385" s="30" t="str">
        <f t="shared" si="110"/>
        <v/>
      </c>
      <c r="F385" s="35">
        <v>20</v>
      </c>
      <c r="G385" s="35">
        <v>0</v>
      </c>
      <c r="H385" s="35" t="s">
        <v>237</v>
      </c>
      <c r="I385" s="36"/>
      <c r="J385" s="33">
        <v>43036</v>
      </c>
      <c r="K385" s="36"/>
      <c r="L385" s="32">
        <v>0.66666666666666663</v>
      </c>
      <c r="M385" s="35" t="s">
        <v>182</v>
      </c>
      <c r="N385" s="35" t="s">
        <v>87</v>
      </c>
      <c r="O385" s="35" t="s">
        <v>191</v>
      </c>
      <c r="P385" s="35" t="s">
        <v>80</v>
      </c>
      <c r="Q385" s="35">
        <v>9</v>
      </c>
      <c r="R385" s="35">
        <v>2</v>
      </c>
      <c r="S385" s="35">
        <v>0</v>
      </c>
      <c r="T385" s="35">
        <v>1</v>
      </c>
    </row>
    <row r="386" spans="1:20" x14ac:dyDescent="0.35">
      <c r="A386" s="23">
        <f>IF(E386=$A$1,MAX($A$2:$A385)+1,0)</f>
        <v>0</v>
      </c>
      <c r="B386" s="30" t="s">
        <v>269</v>
      </c>
      <c r="C386" s="30" t="s">
        <v>243</v>
      </c>
      <c r="D386" s="30"/>
      <c r="E386" s="30" t="str">
        <f t="shared" si="110"/>
        <v/>
      </c>
      <c r="F386" s="35">
        <v>21</v>
      </c>
      <c r="G386" s="35">
        <v>0</v>
      </c>
      <c r="H386" s="35" t="s">
        <v>237</v>
      </c>
      <c r="I386" s="36"/>
      <c r="J386" s="33">
        <v>43036</v>
      </c>
      <c r="K386" s="36"/>
      <c r="L386" s="32">
        <v>0.75</v>
      </c>
      <c r="M386" s="35" t="s">
        <v>190</v>
      </c>
      <c r="N386" s="35" t="s">
        <v>83</v>
      </c>
      <c r="O386" s="35" t="s">
        <v>191</v>
      </c>
      <c r="P386" s="35" t="s">
        <v>80</v>
      </c>
      <c r="Q386" s="35">
        <v>5</v>
      </c>
      <c r="R386" s="35">
        <v>2</v>
      </c>
      <c r="S386" s="35">
        <v>0</v>
      </c>
      <c r="T386" s="35">
        <v>1</v>
      </c>
    </row>
    <row r="387" spans="1:20" x14ac:dyDescent="0.35">
      <c r="A387" s="23">
        <f>IF(E387=$A$1,MAX($A$2:$A386)+1,0)</f>
        <v>0</v>
      </c>
      <c r="B387" s="30" t="s">
        <v>269</v>
      </c>
      <c r="C387" s="30" t="s">
        <v>243</v>
      </c>
      <c r="D387" s="30" t="str">
        <f t="shared" ref="D387" si="124">N387</f>
        <v>TV 1868 Burghausen 1</v>
      </c>
      <c r="E387" s="30" t="str">
        <f t="shared" si="110"/>
        <v>TV 1868 Burghausen</v>
      </c>
      <c r="F387" s="35">
        <v>22</v>
      </c>
      <c r="G387" s="35">
        <v>0</v>
      </c>
      <c r="H387" s="35" t="s">
        <v>237</v>
      </c>
      <c r="I387" s="36"/>
      <c r="J387" s="33">
        <v>43036</v>
      </c>
      <c r="K387" s="36"/>
      <c r="L387" s="32">
        <v>0.58333333333333337</v>
      </c>
      <c r="M387" s="35" t="s">
        <v>180</v>
      </c>
      <c r="N387" s="35" t="s">
        <v>84</v>
      </c>
      <c r="O387" s="35" t="s">
        <v>17</v>
      </c>
      <c r="P387" s="35" t="s">
        <v>86</v>
      </c>
      <c r="Q387" s="35">
        <v>6</v>
      </c>
      <c r="R387" s="35">
        <v>8</v>
      </c>
      <c r="S387" s="35">
        <v>0</v>
      </c>
      <c r="T387" s="35">
        <v>1</v>
      </c>
    </row>
    <row r="388" spans="1:20" x14ac:dyDescent="0.35">
      <c r="A388" s="23">
        <f>IF(E388=$A$1,MAX($A$2:$A387)+1,0)</f>
        <v>0</v>
      </c>
      <c r="B388" s="30" t="s">
        <v>269</v>
      </c>
      <c r="C388" s="30" t="s">
        <v>243</v>
      </c>
      <c r="D388" s="30"/>
      <c r="E388" s="30" t="str">
        <f t="shared" si="110"/>
        <v/>
      </c>
      <c r="F388" s="35">
        <v>23</v>
      </c>
      <c r="G388" s="35">
        <v>0</v>
      </c>
      <c r="H388" s="35" t="s">
        <v>237</v>
      </c>
      <c r="I388" s="36"/>
      <c r="J388" s="33">
        <v>43036</v>
      </c>
      <c r="K388" s="36"/>
      <c r="L388" s="32">
        <v>0.66666666666666663</v>
      </c>
      <c r="M388" s="35" t="s">
        <v>17</v>
      </c>
      <c r="N388" s="35" t="s">
        <v>86</v>
      </c>
      <c r="O388" s="35" t="s">
        <v>19</v>
      </c>
      <c r="P388" s="35" t="s">
        <v>82</v>
      </c>
      <c r="Q388" s="35">
        <v>8</v>
      </c>
      <c r="R388" s="35">
        <v>4</v>
      </c>
      <c r="S388" s="35">
        <v>0</v>
      </c>
      <c r="T388" s="35">
        <v>1</v>
      </c>
    </row>
    <row r="389" spans="1:20" x14ac:dyDescent="0.35">
      <c r="A389" s="23">
        <f>IF(E389=$A$1,MAX($A$2:$A388)+1,0)</f>
        <v>0</v>
      </c>
      <c r="B389" s="30" t="s">
        <v>269</v>
      </c>
      <c r="C389" s="30" t="s">
        <v>243</v>
      </c>
      <c r="D389" s="30"/>
      <c r="E389" s="30" t="str">
        <f t="shared" si="110"/>
        <v/>
      </c>
      <c r="F389" s="35">
        <v>24</v>
      </c>
      <c r="G389" s="35">
        <v>0</v>
      </c>
      <c r="H389" s="35" t="s">
        <v>237</v>
      </c>
      <c r="I389" s="36"/>
      <c r="J389" s="33">
        <v>43036</v>
      </c>
      <c r="K389" s="36"/>
      <c r="L389" s="32">
        <v>0.75</v>
      </c>
      <c r="M389" s="35" t="s">
        <v>180</v>
      </c>
      <c r="N389" s="35" t="s">
        <v>84</v>
      </c>
      <c r="O389" s="35" t="s">
        <v>19</v>
      </c>
      <c r="P389" s="35" t="s">
        <v>82</v>
      </c>
      <c r="Q389" s="35">
        <v>6</v>
      </c>
      <c r="R389" s="35">
        <v>4</v>
      </c>
      <c r="S389" s="35">
        <v>0</v>
      </c>
      <c r="T389" s="35">
        <v>1</v>
      </c>
    </row>
    <row r="390" spans="1:20" x14ac:dyDescent="0.35">
      <c r="A390" s="23">
        <f>IF(E390=$A$1,MAX($A$2:$A389)+1,0)</f>
        <v>0</v>
      </c>
      <c r="B390" s="30" t="s">
        <v>269</v>
      </c>
      <c r="C390" s="30" t="s">
        <v>243</v>
      </c>
      <c r="D390" s="30" t="str">
        <f t="shared" ref="D390" si="125">N390</f>
        <v>TSV Neubiberg-Ottobrunn 5</v>
      </c>
      <c r="E390" s="30" t="str">
        <f t="shared" si="110"/>
        <v>TSV Neubiberg-Ottobrunn</v>
      </c>
      <c r="F390" s="35">
        <v>25</v>
      </c>
      <c r="G390" s="35">
        <v>0</v>
      </c>
      <c r="H390" s="35" t="s">
        <v>237</v>
      </c>
      <c r="I390" s="36"/>
      <c r="J390" s="33">
        <v>43036</v>
      </c>
      <c r="K390" s="36"/>
      <c r="L390" s="32">
        <v>0.58333333333333337</v>
      </c>
      <c r="M390" s="35" t="s">
        <v>198</v>
      </c>
      <c r="N390" s="35" t="s">
        <v>85</v>
      </c>
      <c r="O390" s="35" t="s">
        <v>214</v>
      </c>
      <c r="P390" s="35" t="s">
        <v>81</v>
      </c>
      <c r="Q390" s="35">
        <v>7</v>
      </c>
      <c r="R390" s="35">
        <v>3</v>
      </c>
      <c r="S390" s="35">
        <v>0</v>
      </c>
      <c r="T390" s="35">
        <v>1</v>
      </c>
    </row>
    <row r="391" spans="1:20" x14ac:dyDescent="0.35">
      <c r="A391" s="23">
        <f>IF(E391=$A$1,MAX($A$2:$A390)+1,0)</f>
        <v>0</v>
      </c>
      <c r="B391" s="30" t="s">
        <v>269</v>
      </c>
      <c r="C391" s="30" t="s">
        <v>243</v>
      </c>
      <c r="D391" s="30"/>
      <c r="E391" s="30" t="str">
        <f t="shared" si="110"/>
        <v/>
      </c>
      <c r="F391" s="35">
        <v>26</v>
      </c>
      <c r="G391" s="35">
        <v>0</v>
      </c>
      <c r="H391" s="35" t="s">
        <v>237</v>
      </c>
      <c r="I391" s="36"/>
      <c r="J391" s="33">
        <v>43036</v>
      </c>
      <c r="K391" s="36"/>
      <c r="L391" s="32">
        <v>0.66666666666666663</v>
      </c>
      <c r="M391" s="35" t="s">
        <v>214</v>
      </c>
      <c r="N391" s="35" t="s">
        <v>81</v>
      </c>
      <c r="O391" s="35" t="s">
        <v>211</v>
      </c>
      <c r="P391" s="35" t="s">
        <v>79</v>
      </c>
      <c r="Q391" s="35">
        <v>3</v>
      </c>
      <c r="R391" s="35">
        <v>1</v>
      </c>
      <c r="S391" s="35">
        <v>0</v>
      </c>
      <c r="T391" s="35">
        <v>1</v>
      </c>
    </row>
    <row r="392" spans="1:20" x14ac:dyDescent="0.35">
      <c r="A392" s="23">
        <f>IF(E392=$A$1,MAX($A$2:$A391)+1,0)</f>
        <v>0</v>
      </c>
      <c r="B392" s="30" t="s">
        <v>269</v>
      </c>
      <c r="C392" s="30" t="s">
        <v>243</v>
      </c>
      <c r="D392" s="30"/>
      <c r="E392" s="30" t="str">
        <f t="shared" si="110"/>
        <v/>
      </c>
      <c r="F392" s="35">
        <v>27</v>
      </c>
      <c r="G392" s="35">
        <v>0</v>
      </c>
      <c r="H392" s="35" t="s">
        <v>237</v>
      </c>
      <c r="I392" s="36"/>
      <c r="J392" s="33">
        <v>43036</v>
      </c>
      <c r="K392" s="36"/>
      <c r="L392" s="32">
        <v>0.75</v>
      </c>
      <c r="M392" s="35" t="s">
        <v>198</v>
      </c>
      <c r="N392" s="35" t="s">
        <v>85</v>
      </c>
      <c r="O392" s="35" t="s">
        <v>211</v>
      </c>
      <c r="P392" s="35" t="s">
        <v>79</v>
      </c>
      <c r="Q392" s="35">
        <v>7</v>
      </c>
      <c r="R392" s="35">
        <v>1</v>
      </c>
      <c r="S392" s="35">
        <v>0</v>
      </c>
      <c r="T392" s="35">
        <v>1</v>
      </c>
    </row>
    <row r="393" spans="1:20" x14ac:dyDescent="0.35">
      <c r="A393" s="23">
        <f>IF(E393=$A$1,MAX($A$2:$A392)+1,0)</f>
        <v>0</v>
      </c>
      <c r="B393" s="30" t="s">
        <v>269</v>
      </c>
      <c r="C393" s="30" t="s">
        <v>244</v>
      </c>
      <c r="D393" s="30" t="str">
        <f t="shared" ref="D393" si="126">N393</f>
        <v>TSV Vaterstetten 1</v>
      </c>
      <c r="E393" s="30" t="str">
        <f t="shared" si="110"/>
        <v>TSV Vaterstetten</v>
      </c>
      <c r="F393" s="35">
        <v>28</v>
      </c>
      <c r="G393" s="35">
        <v>0</v>
      </c>
      <c r="H393" s="35" t="s">
        <v>237</v>
      </c>
      <c r="I393" s="36"/>
      <c r="J393" s="33">
        <v>43050</v>
      </c>
      <c r="K393" s="36"/>
      <c r="L393" s="32">
        <v>0.58333333333333337</v>
      </c>
      <c r="M393" s="35" t="s">
        <v>211</v>
      </c>
      <c r="N393" s="35" t="s">
        <v>79</v>
      </c>
      <c r="O393" s="35" t="s">
        <v>190</v>
      </c>
      <c r="P393" s="35" t="s">
        <v>83</v>
      </c>
      <c r="Q393" s="35">
        <v>1</v>
      </c>
      <c r="R393" s="35">
        <v>5</v>
      </c>
      <c r="S393" s="35">
        <v>0</v>
      </c>
      <c r="T393" s="35">
        <v>1</v>
      </c>
    </row>
    <row r="394" spans="1:20" x14ac:dyDescent="0.35">
      <c r="A394" s="23">
        <f>IF(E394=$A$1,MAX($A$2:$A393)+1,0)</f>
        <v>0</v>
      </c>
      <c r="B394" s="30" t="s">
        <v>269</v>
      </c>
      <c r="C394" s="30" t="s">
        <v>244</v>
      </c>
      <c r="D394" s="30"/>
      <c r="E394" s="30" t="str">
        <f t="shared" si="110"/>
        <v/>
      </c>
      <c r="F394" s="35">
        <v>29</v>
      </c>
      <c r="G394" s="35">
        <v>0</v>
      </c>
      <c r="H394" s="35" t="s">
        <v>237</v>
      </c>
      <c r="I394" s="36"/>
      <c r="J394" s="33">
        <v>43050</v>
      </c>
      <c r="K394" s="36"/>
      <c r="L394" s="32">
        <v>0.66666666666666663</v>
      </c>
      <c r="M394" s="35" t="s">
        <v>190</v>
      </c>
      <c r="N394" s="35" t="s">
        <v>83</v>
      </c>
      <c r="O394" s="35" t="s">
        <v>19</v>
      </c>
      <c r="P394" s="35" t="s">
        <v>82</v>
      </c>
      <c r="Q394" s="35">
        <v>5</v>
      </c>
      <c r="R394" s="35">
        <v>4</v>
      </c>
      <c r="S394" s="35">
        <v>0</v>
      </c>
      <c r="T394" s="35">
        <v>1</v>
      </c>
    </row>
    <row r="395" spans="1:20" x14ac:dyDescent="0.35">
      <c r="A395" s="23">
        <f>IF(E395=$A$1,MAX($A$2:$A394)+1,0)</f>
        <v>0</v>
      </c>
      <c r="B395" s="30" t="s">
        <v>269</v>
      </c>
      <c r="C395" s="30" t="s">
        <v>244</v>
      </c>
      <c r="D395" s="30"/>
      <c r="E395" s="30" t="str">
        <f t="shared" si="110"/>
        <v/>
      </c>
      <c r="F395" s="35">
        <v>30</v>
      </c>
      <c r="G395" s="35">
        <v>0</v>
      </c>
      <c r="H395" s="35" t="s">
        <v>237</v>
      </c>
      <c r="I395" s="36"/>
      <c r="J395" s="33">
        <v>43050</v>
      </c>
      <c r="K395" s="36"/>
      <c r="L395" s="32">
        <v>0.75</v>
      </c>
      <c r="M395" s="35" t="s">
        <v>211</v>
      </c>
      <c r="N395" s="35" t="s">
        <v>79</v>
      </c>
      <c r="O395" s="35" t="s">
        <v>19</v>
      </c>
      <c r="P395" s="35" t="s">
        <v>82</v>
      </c>
      <c r="Q395" s="35">
        <v>1</v>
      </c>
      <c r="R395" s="35">
        <v>4</v>
      </c>
      <c r="S395" s="35">
        <v>0</v>
      </c>
      <c r="T395" s="35">
        <v>1</v>
      </c>
    </row>
    <row r="396" spans="1:20" x14ac:dyDescent="0.35">
      <c r="A396" s="23">
        <f>IF(E396=$A$1,MAX($A$2:$A395)+1,0)</f>
        <v>0</v>
      </c>
      <c r="B396" s="30" t="s">
        <v>269</v>
      </c>
      <c r="C396" s="30" t="s">
        <v>244</v>
      </c>
      <c r="D396" s="30" t="str">
        <f t="shared" ref="D396" si="127">N396</f>
        <v>1. BC 1954 München 2</v>
      </c>
      <c r="E396" s="30" t="str">
        <f t="shared" si="110"/>
        <v>1. BC 1954 München</v>
      </c>
      <c r="F396" s="35">
        <v>31</v>
      </c>
      <c r="G396" s="35">
        <v>0</v>
      </c>
      <c r="H396" s="35" t="s">
        <v>237</v>
      </c>
      <c r="I396" s="36"/>
      <c r="J396" s="33">
        <v>43050</v>
      </c>
      <c r="K396" s="36"/>
      <c r="L396" s="32">
        <v>0.58333333333333337</v>
      </c>
      <c r="M396" s="35" t="s">
        <v>191</v>
      </c>
      <c r="N396" s="35" t="s">
        <v>80</v>
      </c>
      <c r="O396" s="35" t="s">
        <v>214</v>
      </c>
      <c r="P396" s="35" t="s">
        <v>81</v>
      </c>
      <c r="Q396" s="35">
        <v>2</v>
      </c>
      <c r="R396" s="35">
        <v>3</v>
      </c>
      <c r="S396" s="35">
        <v>0</v>
      </c>
      <c r="T396" s="35">
        <v>1</v>
      </c>
    </row>
    <row r="397" spans="1:20" x14ac:dyDescent="0.35">
      <c r="A397" s="23">
        <f>IF(E397=$A$1,MAX($A$2:$A396)+1,0)</f>
        <v>0</v>
      </c>
      <c r="B397" s="30" t="s">
        <v>269</v>
      </c>
      <c r="C397" s="30" t="s">
        <v>244</v>
      </c>
      <c r="D397" s="30"/>
      <c r="E397" s="30" t="str">
        <f t="shared" si="110"/>
        <v/>
      </c>
      <c r="F397" s="35">
        <v>32</v>
      </c>
      <c r="G397" s="35">
        <v>0</v>
      </c>
      <c r="H397" s="35" t="s">
        <v>237</v>
      </c>
      <c r="I397" s="36"/>
      <c r="J397" s="33">
        <v>43050</v>
      </c>
      <c r="K397" s="36"/>
      <c r="L397" s="32">
        <v>0.66666666666666663</v>
      </c>
      <c r="M397" s="35" t="s">
        <v>214</v>
      </c>
      <c r="N397" s="35" t="s">
        <v>81</v>
      </c>
      <c r="O397" s="35" t="s">
        <v>17</v>
      </c>
      <c r="P397" s="35" t="s">
        <v>86</v>
      </c>
      <c r="Q397" s="35">
        <v>3</v>
      </c>
      <c r="R397" s="35">
        <v>8</v>
      </c>
      <c r="S397" s="35">
        <v>0</v>
      </c>
      <c r="T397" s="35">
        <v>1</v>
      </c>
    </row>
    <row r="398" spans="1:20" x14ac:dyDescent="0.35">
      <c r="A398" s="23">
        <f>IF(E398=$A$1,MAX($A$2:$A397)+1,0)</f>
        <v>0</v>
      </c>
      <c r="B398" s="30" t="s">
        <v>269</v>
      </c>
      <c r="C398" s="30" t="s">
        <v>244</v>
      </c>
      <c r="D398" s="30"/>
      <c r="E398" s="30" t="str">
        <f t="shared" si="110"/>
        <v/>
      </c>
      <c r="F398" s="35">
        <v>33</v>
      </c>
      <c r="G398" s="35">
        <v>0</v>
      </c>
      <c r="H398" s="35" t="s">
        <v>237</v>
      </c>
      <c r="I398" s="36"/>
      <c r="J398" s="33">
        <v>43050</v>
      </c>
      <c r="K398" s="36"/>
      <c r="L398" s="32">
        <v>0.75</v>
      </c>
      <c r="M398" s="35" t="s">
        <v>191</v>
      </c>
      <c r="N398" s="35" t="s">
        <v>80</v>
      </c>
      <c r="O398" s="35" t="s">
        <v>17</v>
      </c>
      <c r="P398" s="35" t="s">
        <v>86</v>
      </c>
      <c r="Q398" s="35">
        <v>2</v>
      </c>
      <c r="R398" s="35">
        <v>8</v>
      </c>
      <c r="S398" s="35">
        <v>0</v>
      </c>
      <c r="T398" s="35">
        <v>1</v>
      </c>
    </row>
    <row r="399" spans="1:20" x14ac:dyDescent="0.35">
      <c r="A399" s="23">
        <f>IF(E399=$A$1,MAX($A$2:$A398)+1,0)</f>
        <v>0</v>
      </c>
      <c r="B399" s="30" t="s">
        <v>269</v>
      </c>
      <c r="C399" s="30" t="s">
        <v>244</v>
      </c>
      <c r="D399" s="30" t="str">
        <f t="shared" ref="D399" si="128">N399</f>
        <v>TSV Erding 1</v>
      </c>
      <c r="E399" s="30" t="str">
        <f t="shared" si="110"/>
        <v>TSV Erding</v>
      </c>
      <c r="F399" s="35">
        <v>34</v>
      </c>
      <c r="G399" s="35">
        <v>0</v>
      </c>
      <c r="H399" s="35" t="s">
        <v>237</v>
      </c>
      <c r="I399" s="36"/>
      <c r="J399" s="33">
        <v>43050</v>
      </c>
      <c r="K399" s="36"/>
      <c r="L399" s="32">
        <v>0.58333333333333337</v>
      </c>
      <c r="M399" s="35" t="s">
        <v>182</v>
      </c>
      <c r="N399" s="35" t="s">
        <v>87</v>
      </c>
      <c r="O399" s="35" t="s">
        <v>198</v>
      </c>
      <c r="P399" s="35" t="s">
        <v>85</v>
      </c>
      <c r="Q399" s="35">
        <v>9</v>
      </c>
      <c r="R399" s="35">
        <v>7</v>
      </c>
      <c r="S399" s="35">
        <v>0</v>
      </c>
      <c r="T399" s="35">
        <v>1</v>
      </c>
    </row>
    <row r="400" spans="1:20" x14ac:dyDescent="0.35">
      <c r="A400" s="23">
        <f>IF(E400=$A$1,MAX($A$2:$A399)+1,0)</f>
        <v>0</v>
      </c>
      <c r="B400" s="30" t="s">
        <v>269</v>
      </c>
      <c r="C400" s="30" t="s">
        <v>244</v>
      </c>
      <c r="D400" s="30"/>
      <c r="E400" s="30" t="str">
        <f t="shared" ref="E400:E454" si="129">IF(D400="","",LEFT(D400,LEN(D400)-2))</f>
        <v/>
      </c>
      <c r="F400" s="35">
        <v>35</v>
      </c>
      <c r="G400" s="35">
        <v>0</v>
      </c>
      <c r="H400" s="35" t="s">
        <v>237</v>
      </c>
      <c r="I400" s="36"/>
      <c r="J400" s="33">
        <v>43050</v>
      </c>
      <c r="K400" s="36"/>
      <c r="L400" s="32">
        <v>0.66666666666666663</v>
      </c>
      <c r="M400" s="35" t="s">
        <v>198</v>
      </c>
      <c r="N400" s="35" t="s">
        <v>85</v>
      </c>
      <c r="O400" s="35" t="s">
        <v>180</v>
      </c>
      <c r="P400" s="35" t="s">
        <v>84</v>
      </c>
      <c r="Q400" s="35">
        <v>7</v>
      </c>
      <c r="R400" s="35">
        <v>6</v>
      </c>
      <c r="S400" s="35">
        <v>0</v>
      </c>
      <c r="T400" s="35">
        <v>1</v>
      </c>
    </row>
    <row r="401" spans="1:20" x14ac:dyDescent="0.35">
      <c r="A401" s="23">
        <f>IF(E401=$A$1,MAX($A$2:$A400)+1,0)</f>
        <v>0</v>
      </c>
      <c r="B401" s="30" t="s">
        <v>269</v>
      </c>
      <c r="C401" s="30" t="s">
        <v>244</v>
      </c>
      <c r="D401" s="30"/>
      <c r="E401" s="30" t="str">
        <f t="shared" si="129"/>
        <v/>
      </c>
      <c r="F401" s="35">
        <v>36</v>
      </c>
      <c r="G401" s="35">
        <v>0</v>
      </c>
      <c r="H401" s="35" t="s">
        <v>237</v>
      </c>
      <c r="I401" s="36"/>
      <c r="J401" s="33">
        <v>43050</v>
      </c>
      <c r="K401" s="36"/>
      <c r="L401" s="32">
        <v>0.75</v>
      </c>
      <c r="M401" s="35" t="s">
        <v>182</v>
      </c>
      <c r="N401" s="35" t="s">
        <v>87</v>
      </c>
      <c r="O401" s="35" t="s">
        <v>180</v>
      </c>
      <c r="P401" s="35" t="s">
        <v>84</v>
      </c>
      <c r="Q401" s="35">
        <v>9</v>
      </c>
      <c r="R401" s="35">
        <v>6</v>
      </c>
      <c r="S401" s="35">
        <v>0</v>
      </c>
      <c r="T401" s="35">
        <v>1</v>
      </c>
    </row>
    <row r="402" spans="1:20" x14ac:dyDescent="0.35">
      <c r="A402" s="23">
        <f>IF(E402=$A$1,MAX($A$2:$A401)+1,0)</f>
        <v>0</v>
      </c>
      <c r="B402" s="30" t="s">
        <v>269</v>
      </c>
      <c r="C402" s="30" t="s">
        <v>245</v>
      </c>
      <c r="D402" s="30" t="str">
        <f t="shared" ref="D402" si="130">N402</f>
        <v>Team München 2</v>
      </c>
      <c r="E402" s="30" t="str">
        <f t="shared" si="129"/>
        <v>Team München</v>
      </c>
      <c r="F402" s="35">
        <v>37</v>
      </c>
      <c r="G402" s="35">
        <v>1</v>
      </c>
      <c r="H402" s="35" t="s">
        <v>237</v>
      </c>
      <c r="I402" s="36"/>
      <c r="J402" s="33">
        <v>43120</v>
      </c>
      <c r="K402" s="36"/>
      <c r="L402" s="32">
        <v>0.58333333333333337</v>
      </c>
      <c r="M402" s="35" t="s">
        <v>214</v>
      </c>
      <c r="N402" s="35" t="s">
        <v>81</v>
      </c>
      <c r="O402" s="35" t="s">
        <v>198</v>
      </c>
      <c r="P402" s="35" t="s">
        <v>85</v>
      </c>
      <c r="Q402" s="35">
        <v>3</v>
      </c>
      <c r="R402" s="35">
        <v>7</v>
      </c>
      <c r="S402" s="35">
        <v>0</v>
      </c>
      <c r="T402" s="35">
        <v>1</v>
      </c>
    </row>
    <row r="403" spans="1:20" x14ac:dyDescent="0.35">
      <c r="A403" s="23">
        <f>IF(E403=$A$1,MAX($A$2:$A402)+1,0)</f>
        <v>0</v>
      </c>
      <c r="B403" s="30" t="s">
        <v>269</v>
      </c>
      <c r="C403" s="30" t="s">
        <v>245</v>
      </c>
      <c r="D403" s="30"/>
      <c r="E403" s="30" t="str">
        <f t="shared" si="129"/>
        <v/>
      </c>
      <c r="F403" s="35">
        <v>38</v>
      </c>
      <c r="G403" s="35">
        <v>1</v>
      </c>
      <c r="H403" s="35" t="s">
        <v>237</v>
      </c>
      <c r="I403" s="36"/>
      <c r="J403" s="33">
        <v>43120</v>
      </c>
      <c r="K403" s="36"/>
      <c r="L403" s="32">
        <v>0.66666666666666663</v>
      </c>
      <c r="M403" s="35" t="s">
        <v>198</v>
      </c>
      <c r="N403" s="35" t="s">
        <v>85</v>
      </c>
      <c r="O403" s="35" t="s">
        <v>19</v>
      </c>
      <c r="P403" s="35" t="s">
        <v>82</v>
      </c>
      <c r="Q403" s="35">
        <v>7</v>
      </c>
      <c r="R403" s="35">
        <v>4</v>
      </c>
      <c r="S403" s="35">
        <v>0</v>
      </c>
      <c r="T403" s="35">
        <v>1</v>
      </c>
    </row>
    <row r="404" spans="1:20" x14ac:dyDescent="0.35">
      <c r="A404" s="23">
        <f>IF(E404=$A$1,MAX($A$2:$A403)+1,0)</f>
        <v>0</v>
      </c>
      <c r="B404" s="30" t="s">
        <v>269</v>
      </c>
      <c r="C404" s="30" t="s">
        <v>245</v>
      </c>
      <c r="D404" s="30"/>
      <c r="E404" s="30" t="str">
        <f t="shared" si="129"/>
        <v/>
      </c>
      <c r="F404" s="35">
        <v>39</v>
      </c>
      <c r="G404" s="35">
        <v>1</v>
      </c>
      <c r="H404" s="35" t="s">
        <v>237</v>
      </c>
      <c r="I404" s="36"/>
      <c r="J404" s="33">
        <v>43120</v>
      </c>
      <c r="K404" s="36"/>
      <c r="L404" s="32">
        <v>0.75</v>
      </c>
      <c r="M404" s="35" t="s">
        <v>214</v>
      </c>
      <c r="N404" s="35" t="s">
        <v>81</v>
      </c>
      <c r="O404" s="35" t="s">
        <v>19</v>
      </c>
      <c r="P404" s="35" t="s">
        <v>82</v>
      </c>
      <c r="Q404" s="35">
        <v>3</v>
      </c>
      <c r="R404" s="35">
        <v>4</v>
      </c>
      <c r="S404" s="35">
        <v>0</v>
      </c>
      <c r="T404" s="35">
        <v>1</v>
      </c>
    </row>
    <row r="405" spans="1:20" x14ac:dyDescent="0.35">
      <c r="A405" s="23">
        <f>IF(E405=$A$1,MAX($A$2:$A404)+1,0)</f>
        <v>0</v>
      </c>
      <c r="B405" s="30" t="s">
        <v>269</v>
      </c>
      <c r="C405" s="30" t="s">
        <v>245</v>
      </c>
      <c r="D405" s="30" t="str">
        <f t="shared" ref="D405" si="131">N405</f>
        <v>TuS Prien 2</v>
      </c>
      <c r="E405" s="30" t="str">
        <f t="shared" si="129"/>
        <v>TuS Prien</v>
      </c>
      <c r="F405" s="35">
        <v>40</v>
      </c>
      <c r="G405" s="35">
        <v>1</v>
      </c>
      <c r="H405" s="35" t="s">
        <v>237</v>
      </c>
      <c r="I405" s="36"/>
      <c r="J405" s="33">
        <v>43120</v>
      </c>
      <c r="K405" s="36"/>
      <c r="L405" s="32">
        <v>0.58333333333333337</v>
      </c>
      <c r="M405" s="35" t="s">
        <v>17</v>
      </c>
      <c r="N405" s="35" t="s">
        <v>86</v>
      </c>
      <c r="O405" s="35" t="s">
        <v>180</v>
      </c>
      <c r="P405" s="35" t="s">
        <v>84</v>
      </c>
      <c r="Q405" s="35">
        <v>8</v>
      </c>
      <c r="R405" s="35">
        <v>6</v>
      </c>
      <c r="S405" s="35">
        <v>0</v>
      </c>
      <c r="T405" s="35">
        <v>1</v>
      </c>
    </row>
    <row r="406" spans="1:20" x14ac:dyDescent="0.35">
      <c r="A406" s="23">
        <f>IF(E406=$A$1,MAX($A$2:$A405)+1,0)</f>
        <v>0</v>
      </c>
      <c r="B406" s="30" t="s">
        <v>269</v>
      </c>
      <c r="C406" s="30" t="s">
        <v>245</v>
      </c>
      <c r="D406" s="30"/>
      <c r="E406" s="30" t="str">
        <f t="shared" si="129"/>
        <v/>
      </c>
      <c r="F406" s="35">
        <v>41</v>
      </c>
      <c r="G406" s="35">
        <v>1</v>
      </c>
      <c r="H406" s="35" t="s">
        <v>237</v>
      </c>
      <c r="I406" s="36"/>
      <c r="J406" s="33">
        <v>43120</v>
      </c>
      <c r="K406" s="36"/>
      <c r="L406" s="32">
        <v>0.66666666666666663</v>
      </c>
      <c r="M406" s="35" t="s">
        <v>180</v>
      </c>
      <c r="N406" s="35" t="s">
        <v>84</v>
      </c>
      <c r="O406" s="35" t="s">
        <v>191</v>
      </c>
      <c r="P406" s="35" t="s">
        <v>80</v>
      </c>
      <c r="Q406" s="35">
        <v>6</v>
      </c>
      <c r="R406" s="35">
        <v>2</v>
      </c>
      <c r="S406" s="35">
        <v>0</v>
      </c>
      <c r="T406" s="35">
        <v>1</v>
      </c>
    </row>
    <row r="407" spans="1:20" x14ac:dyDescent="0.35">
      <c r="A407" s="23">
        <f>IF(E407=$A$1,MAX($A$2:$A406)+1,0)</f>
        <v>0</v>
      </c>
      <c r="B407" s="30" t="s">
        <v>269</v>
      </c>
      <c r="C407" s="30" t="s">
        <v>245</v>
      </c>
      <c r="D407" s="30"/>
      <c r="E407" s="30" t="str">
        <f t="shared" si="129"/>
        <v/>
      </c>
      <c r="F407" s="35">
        <v>42</v>
      </c>
      <c r="G407" s="35">
        <v>1</v>
      </c>
      <c r="H407" s="35" t="s">
        <v>237</v>
      </c>
      <c r="I407" s="36"/>
      <c r="J407" s="33">
        <v>43120</v>
      </c>
      <c r="K407" s="36"/>
      <c r="L407" s="32">
        <v>0.75</v>
      </c>
      <c r="M407" s="35" t="s">
        <v>17</v>
      </c>
      <c r="N407" s="35" t="s">
        <v>86</v>
      </c>
      <c r="O407" s="35" t="s">
        <v>191</v>
      </c>
      <c r="P407" s="35" t="s">
        <v>80</v>
      </c>
      <c r="Q407" s="35">
        <v>8</v>
      </c>
      <c r="R407" s="35">
        <v>2</v>
      </c>
      <c r="S407" s="35">
        <v>0</v>
      </c>
      <c r="T407" s="35">
        <v>1</v>
      </c>
    </row>
    <row r="408" spans="1:20" x14ac:dyDescent="0.35">
      <c r="A408" s="23">
        <f>IF(E408=$A$1,MAX($A$2:$A407)+1,0)</f>
        <v>0</v>
      </c>
      <c r="B408" s="30" t="s">
        <v>269</v>
      </c>
      <c r="C408" s="30" t="s">
        <v>245</v>
      </c>
      <c r="D408" s="30" t="str">
        <f t="shared" ref="D408" si="132">N408</f>
        <v>TSV Erding 1</v>
      </c>
      <c r="E408" s="30" t="str">
        <f t="shared" si="129"/>
        <v>TSV Erding</v>
      </c>
      <c r="F408" s="35">
        <v>43</v>
      </c>
      <c r="G408" s="35">
        <v>1</v>
      </c>
      <c r="H408" s="35" t="s">
        <v>237</v>
      </c>
      <c r="I408" s="36"/>
      <c r="J408" s="33">
        <v>43120</v>
      </c>
      <c r="K408" s="36"/>
      <c r="L408" s="32">
        <v>0.58333333333333337</v>
      </c>
      <c r="M408" s="35" t="s">
        <v>182</v>
      </c>
      <c r="N408" s="35" t="s">
        <v>87</v>
      </c>
      <c r="O408" s="35" t="s">
        <v>190</v>
      </c>
      <c r="P408" s="35" t="s">
        <v>83</v>
      </c>
      <c r="Q408" s="35">
        <v>9</v>
      </c>
      <c r="R408" s="35">
        <v>5</v>
      </c>
      <c r="S408" s="35">
        <v>0</v>
      </c>
      <c r="T408" s="35">
        <v>1</v>
      </c>
    </row>
    <row r="409" spans="1:20" x14ac:dyDescent="0.35">
      <c r="A409" s="23">
        <f>IF(E409=$A$1,MAX($A$2:$A408)+1,0)</f>
        <v>0</v>
      </c>
      <c r="B409" s="30" t="s">
        <v>269</v>
      </c>
      <c r="C409" s="30" t="s">
        <v>245</v>
      </c>
      <c r="D409" s="30"/>
      <c r="E409" s="30" t="str">
        <f t="shared" si="129"/>
        <v/>
      </c>
      <c r="F409" s="35">
        <v>44</v>
      </c>
      <c r="G409" s="35">
        <v>1</v>
      </c>
      <c r="H409" s="35" t="s">
        <v>237</v>
      </c>
      <c r="I409" s="36"/>
      <c r="J409" s="33">
        <v>43120</v>
      </c>
      <c r="K409" s="36"/>
      <c r="L409" s="32">
        <v>0.66666666666666663</v>
      </c>
      <c r="M409" s="35" t="s">
        <v>190</v>
      </c>
      <c r="N409" s="35" t="s">
        <v>83</v>
      </c>
      <c r="O409" s="35" t="s">
        <v>211</v>
      </c>
      <c r="P409" s="35" t="s">
        <v>79</v>
      </c>
      <c r="Q409" s="35">
        <v>5</v>
      </c>
      <c r="R409" s="35">
        <v>1</v>
      </c>
      <c r="S409" s="35">
        <v>0</v>
      </c>
      <c r="T409" s="35">
        <v>1</v>
      </c>
    </row>
    <row r="410" spans="1:20" x14ac:dyDescent="0.35">
      <c r="A410" s="23">
        <f>IF(E410=$A$1,MAX($A$2:$A409)+1,0)</f>
        <v>0</v>
      </c>
      <c r="B410" s="30" t="s">
        <v>269</v>
      </c>
      <c r="C410" s="30" t="s">
        <v>245</v>
      </c>
      <c r="D410" s="30"/>
      <c r="E410" s="30" t="str">
        <f t="shared" si="129"/>
        <v/>
      </c>
      <c r="F410" s="35">
        <v>45</v>
      </c>
      <c r="G410" s="35">
        <v>1</v>
      </c>
      <c r="H410" s="35" t="s">
        <v>237</v>
      </c>
      <c r="I410" s="36"/>
      <c r="J410" s="33">
        <v>43120</v>
      </c>
      <c r="K410" s="36"/>
      <c r="L410" s="32">
        <v>0.75</v>
      </c>
      <c r="M410" s="35" t="s">
        <v>182</v>
      </c>
      <c r="N410" s="35" t="s">
        <v>87</v>
      </c>
      <c r="O410" s="35" t="s">
        <v>211</v>
      </c>
      <c r="P410" s="35" t="s">
        <v>79</v>
      </c>
      <c r="Q410" s="35">
        <v>9</v>
      </c>
      <c r="R410" s="35">
        <v>1</v>
      </c>
      <c r="S410" s="35">
        <v>0</v>
      </c>
      <c r="T410" s="35">
        <v>1</v>
      </c>
    </row>
    <row r="411" spans="1:20" x14ac:dyDescent="0.35">
      <c r="A411" s="23">
        <f>IF(E411=$A$1,MAX($A$2:$A410)+1,0)</f>
        <v>0</v>
      </c>
      <c r="B411" s="30" t="s">
        <v>269</v>
      </c>
      <c r="C411" s="30" t="s">
        <v>246</v>
      </c>
      <c r="D411" s="30" t="str">
        <f t="shared" ref="D411" si="133">N411</f>
        <v>TSV Vaterstetten 1</v>
      </c>
      <c r="E411" s="30" t="str">
        <f t="shared" si="129"/>
        <v>TSV Vaterstetten</v>
      </c>
      <c r="F411" s="35">
        <v>46</v>
      </c>
      <c r="G411" s="35">
        <v>1</v>
      </c>
      <c r="H411" s="35" t="s">
        <v>237</v>
      </c>
      <c r="I411" s="36"/>
      <c r="J411" s="33">
        <v>43142</v>
      </c>
      <c r="K411" s="36"/>
      <c r="L411" s="32">
        <v>0.58333333333333337</v>
      </c>
      <c r="M411" s="35" t="s">
        <v>211</v>
      </c>
      <c r="N411" s="35" t="s">
        <v>79</v>
      </c>
      <c r="O411" s="35" t="s">
        <v>214</v>
      </c>
      <c r="P411" s="35" t="s">
        <v>81</v>
      </c>
      <c r="Q411" s="35">
        <v>1</v>
      </c>
      <c r="R411" s="35">
        <v>3</v>
      </c>
      <c r="S411" s="35">
        <v>0</v>
      </c>
      <c r="T411" s="35">
        <v>1</v>
      </c>
    </row>
    <row r="412" spans="1:20" x14ac:dyDescent="0.35">
      <c r="A412" s="23">
        <f>IF(E412=$A$1,MAX($A$2:$A411)+1,0)</f>
        <v>0</v>
      </c>
      <c r="B412" s="30" t="s">
        <v>269</v>
      </c>
      <c r="C412" s="30" t="s">
        <v>246</v>
      </c>
      <c r="D412" s="30"/>
      <c r="E412" s="30" t="str">
        <f t="shared" si="129"/>
        <v/>
      </c>
      <c r="F412" s="35">
        <v>47</v>
      </c>
      <c r="G412" s="35">
        <v>1</v>
      </c>
      <c r="H412" s="35" t="s">
        <v>237</v>
      </c>
      <c r="I412" s="36"/>
      <c r="J412" s="33">
        <v>43142</v>
      </c>
      <c r="K412" s="36"/>
      <c r="L412" s="32">
        <v>0.66666666666666663</v>
      </c>
      <c r="M412" s="35" t="s">
        <v>214</v>
      </c>
      <c r="N412" s="35" t="s">
        <v>81</v>
      </c>
      <c r="O412" s="35" t="s">
        <v>191</v>
      </c>
      <c r="P412" s="35" t="s">
        <v>80</v>
      </c>
      <c r="Q412" s="35">
        <v>3</v>
      </c>
      <c r="R412" s="35">
        <v>2</v>
      </c>
      <c r="S412" s="35">
        <v>0</v>
      </c>
      <c r="T412" s="35">
        <v>1</v>
      </c>
    </row>
    <row r="413" spans="1:20" x14ac:dyDescent="0.35">
      <c r="A413" s="23">
        <f>IF(E413=$A$1,MAX($A$2:$A412)+1,0)</f>
        <v>0</v>
      </c>
      <c r="B413" s="30" t="s">
        <v>269</v>
      </c>
      <c r="C413" s="30" t="s">
        <v>246</v>
      </c>
      <c r="D413" s="30"/>
      <c r="E413" s="30" t="str">
        <f t="shared" si="129"/>
        <v/>
      </c>
      <c r="F413" s="35">
        <v>48</v>
      </c>
      <c r="G413" s="35">
        <v>1</v>
      </c>
      <c r="H413" s="35" t="s">
        <v>237</v>
      </c>
      <c r="I413" s="36"/>
      <c r="J413" s="33">
        <v>43142</v>
      </c>
      <c r="K413" s="36"/>
      <c r="L413" s="32">
        <v>0.75</v>
      </c>
      <c r="M413" s="35" t="s">
        <v>211</v>
      </c>
      <c r="N413" s="35" t="s">
        <v>79</v>
      </c>
      <c r="O413" s="35" t="s">
        <v>191</v>
      </c>
      <c r="P413" s="35" t="s">
        <v>80</v>
      </c>
      <c r="Q413" s="35">
        <v>1</v>
      </c>
      <c r="R413" s="35">
        <v>2</v>
      </c>
      <c r="S413" s="35">
        <v>0</v>
      </c>
      <c r="T413" s="35">
        <v>1</v>
      </c>
    </row>
    <row r="414" spans="1:20" x14ac:dyDescent="0.35">
      <c r="A414" s="23">
        <f>IF(E414=$A$1,MAX($A$2:$A413)+1,0)</f>
        <v>0</v>
      </c>
      <c r="B414" s="30" t="s">
        <v>269</v>
      </c>
      <c r="C414" s="30" t="s">
        <v>246</v>
      </c>
      <c r="D414" s="30" t="str">
        <f t="shared" ref="D414" si="134">N414</f>
        <v>TSV Ebersberg 2</v>
      </c>
      <c r="E414" s="30" t="str">
        <f t="shared" si="129"/>
        <v>TSV Ebersberg</v>
      </c>
      <c r="F414" s="35">
        <v>49</v>
      </c>
      <c r="G414" s="35">
        <v>1</v>
      </c>
      <c r="H414" s="35" t="s">
        <v>237</v>
      </c>
      <c r="I414" s="36"/>
      <c r="J414" s="33">
        <v>43142</v>
      </c>
      <c r="K414" s="36"/>
      <c r="L414" s="32">
        <v>0.58333333333333337</v>
      </c>
      <c r="M414" s="35" t="s">
        <v>19</v>
      </c>
      <c r="N414" s="35" t="s">
        <v>82</v>
      </c>
      <c r="O414" s="35" t="s">
        <v>190</v>
      </c>
      <c r="P414" s="35" t="s">
        <v>83</v>
      </c>
      <c r="Q414" s="35">
        <v>4</v>
      </c>
      <c r="R414" s="35">
        <v>5</v>
      </c>
      <c r="S414" s="35">
        <v>0</v>
      </c>
      <c r="T414" s="35">
        <v>1</v>
      </c>
    </row>
    <row r="415" spans="1:20" x14ac:dyDescent="0.35">
      <c r="A415" s="23">
        <f>IF(E415=$A$1,MAX($A$2:$A414)+1,0)</f>
        <v>0</v>
      </c>
      <c r="B415" s="30" t="s">
        <v>269</v>
      </c>
      <c r="C415" s="30" t="s">
        <v>246</v>
      </c>
      <c r="D415" s="30"/>
      <c r="E415" s="30" t="str">
        <f t="shared" si="129"/>
        <v/>
      </c>
      <c r="F415" s="35">
        <v>50</v>
      </c>
      <c r="G415" s="35">
        <v>1</v>
      </c>
      <c r="H415" s="35" t="s">
        <v>237</v>
      </c>
      <c r="I415" s="36"/>
      <c r="J415" s="33">
        <v>43142</v>
      </c>
      <c r="K415" s="36"/>
      <c r="L415" s="32">
        <v>0.66666666666666663</v>
      </c>
      <c r="M415" s="35" t="s">
        <v>190</v>
      </c>
      <c r="N415" s="35" t="s">
        <v>83</v>
      </c>
      <c r="O415" s="35" t="s">
        <v>180</v>
      </c>
      <c r="P415" s="35" t="s">
        <v>84</v>
      </c>
      <c r="Q415" s="35">
        <v>5</v>
      </c>
      <c r="R415" s="35">
        <v>6</v>
      </c>
      <c r="S415" s="35">
        <v>0</v>
      </c>
      <c r="T415" s="35">
        <v>1</v>
      </c>
    </row>
    <row r="416" spans="1:20" x14ac:dyDescent="0.35">
      <c r="A416" s="23">
        <f>IF(E416=$A$1,MAX($A$2:$A415)+1,0)</f>
        <v>0</v>
      </c>
      <c r="B416" s="30" t="s">
        <v>269</v>
      </c>
      <c r="C416" s="30" t="s">
        <v>246</v>
      </c>
      <c r="D416" s="30"/>
      <c r="E416" s="30" t="str">
        <f t="shared" si="129"/>
        <v/>
      </c>
      <c r="F416" s="35">
        <v>51</v>
      </c>
      <c r="G416" s="35">
        <v>1</v>
      </c>
      <c r="H416" s="35" t="s">
        <v>237</v>
      </c>
      <c r="I416" s="36"/>
      <c r="J416" s="33">
        <v>43142</v>
      </c>
      <c r="K416" s="36"/>
      <c r="L416" s="32">
        <v>0.75</v>
      </c>
      <c r="M416" s="35" t="s">
        <v>19</v>
      </c>
      <c r="N416" s="35" t="s">
        <v>82</v>
      </c>
      <c r="O416" s="35" t="s">
        <v>180</v>
      </c>
      <c r="P416" s="35" t="s">
        <v>84</v>
      </c>
      <c r="Q416" s="35">
        <v>4</v>
      </c>
      <c r="R416" s="35">
        <v>6</v>
      </c>
      <c r="S416" s="35">
        <v>0</v>
      </c>
      <c r="T416" s="35">
        <v>1</v>
      </c>
    </row>
    <row r="417" spans="1:20" x14ac:dyDescent="0.35">
      <c r="A417" s="23">
        <f>IF(E417=$A$1,MAX($A$2:$A416)+1,0)</f>
        <v>0</v>
      </c>
      <c r="B417" s="30" t="s">
        <v>269</v>
      </c>
      <c r="C417" s="30" t="s">
        <v>246</v>
      </c>
      <c r="D417" s="30" t="str">
        <f t="shared" ref="D417" si="135">N417</f>
        <v>TSV Neubiberg-Ottobrunn 5</v>
      </c>
      <c r="E417" s="30" t="str">
        <f t="shared" si="129"/>
        <v>TSV Neubiberg-Ottobrunn</v>
      </c>
      <c r="F417" s="35">
        <v>52</v>
      </c>
      <c r="G417" s="35">
        <v>1</v>
      </c>
      <c r="H417" s="35" t="s">
        <v>237</v>
      </c>
      <c r="I417" s="36"/>
      <c r="J417" s="33">
        <v>43142</v>
      </c>
      <c r="K417" s="36"/>
      <c r="L417" s="32">
        <v>0.58333333333333337</v>
      </c>
      <c r="M417" s="35" t="s">
        <v>198</v>
      </c>
      <c r="N417" s="35" t="s">
        <v>85</v>
      </c>
      <c r="O417" s="35" t="s">
        <v>182</v>
      </c>
      <c r="P417" s="35" t="s">
        <v>87</v>
      </c>
      <c r="Q417" s="35">
        <v>7</v>
      </c>
      <c r="R417" s="35">
        <v>9</v>
      </c>
      <c r="S417" s="35">
        <v>0</v>
      </c>
      <c r="T417" s="35">
        <v>1</v>
      </c>
    </row>
    <row r="418" spans="1:20" x14ac:dyDescent="0.35">
      <c r="A418" s="23">
        <f>IF(E418=$A$1,MAX($A$2:$A417)+1,0)</f>
        <v>0</v>
      </c>
      <c r="B418" s="30" t="s">
        <v>269</v>
      </c>
      <c r="C418" s="30" t="s">
        <v>246</v>
      </c>
      <c r="D418" s="30"/>
      <c r="E418" s="30" t="str">
        <f t="shared" si="129"/>
        <v/>
      </c>
      <c r="F418" s="35">
        <v>53</v>
      </c>
      <c r="G418" s="35">
        <v>1</v>
      </c>
      <c r="H418" s="35" t="s">
        <v>237</v>
      </c>
      <c r="I418" s="36"/>
      <c r="J418" s="33">
        <v>43142</v>
      </c>
      <c r="K418" s="36"/>
      <c r="L418" s="32">
        <v>0.66666666666666663</v>
      </c>
      <c r="M418" s="35" t="s">
        <v>182</v>
      </c>
      <c r="N418" s="35" t="s">
        <v>87</v>
      </c>
      <c r="O418" s="35" t="s">
        <v>17</v>
      </c>
      <c r="P418" s="35" t="s">
        <v>86</v>
      </c>
      <c r="Q418" s="35">
        <v>9</v>
      </c>
      <c r="R418" s="35">
        <v>8</v>
      </c>
      <c r="S418" s="35">
        <v>0</v>
      </c>
      <c r="T418" s="35">
        <v>1</v>
      </c>
    </row>
    <row r="419" spans="1:20" x14ac:dyDescent="0.35">
      <c r="A419" s="23">
        <f>IF(E419=$A$1,MAX($A$2:$A418)+1,0)</f>
        <v>0</v>
      </c>
      <c r="B419" s="30" t="s">
        <v>269</v>
      </c>
      <c r="C419" s="30" t="s">
        <v>246</v>
      </c>
      <c r="D419" s="30"/>
      <c r="E419" s="30" t="str">
        <f t="shared" si="129"/>
        <v/>
      </c>
      <c r="F419" s="35">
        <v>54</v>
      </c>
      <c r="G419" s="35">
        <v>1</v>
      </c>
      <c r="H419" s="35" t="s">
        <v>237</v>
      </c>
      <c r="I419" s="36"/>
      <c r="J419" s="33">
        <v>43142</v>
      </c>
      <c r="K419" s="36"/>
      <c r="L419" s="32">
        <v>0.75</v>
      </c>
      <c r="M419" s="35" t="s">
        <v>198</v>
      </c>
      <c r="N419" s="35" t="s">
        <v>85</v>
      </c>
      <c r="O419" s="35" t="s">
        <v>17</v>
      </c>
      <c r="P419" s="35" t="s">
        <v>86</v>
      </c>
      <c r="Q419" s="35">
        <v>7</v>
      </c>
      <c r="R419" s="35">
        <v>8</v>
      </c>
      <c r="S419" s="35">
        <v>0</v>
      </c>
      <c r="T419" s="35">
        <v>1</v>
      </c>
    </row>
    <row r="420" spans="1:20" x14ac:dyDescent="0.35">
      <c r="A420" s="23">
        <f>IF(E420=$A$1,MAX($A$2:$A419)+1,0)</f>
        <v>0</v>
      </c>
      <c r="B420" s="30" t="s">
        <v>269</v>
      </c>
      <c r="C420" s="30" t="s">
        <v>247</v>
      </c>
      <c r="D420" s="30" t="str">
        <f t="shared" ref="D420" si="136">N420</f>
        <v>1. BC 1954 München 2</v>
      </c>
      <c r="E420" s="30" t="str">
        <f t="shared" si="129"/>
        <v>1. BC 1954 München</v>
      </c>
      <c r="F420" s="35">
        <v>55</v>
      </c>
      <c r="G420" s="35">
        <v>1</v>
      </c>
      <c r="H420" s="35" t="s">
        <v>237</v>
      </c>
      <c r="I420" s="36"/>
      <c r="J420" s="33">
        <v>43163</v>
      </c>
      <c r="K420" s="36"/>
      <c r="L420" s="32">
        <v>0.58333333333333337</v>
      </c>
      <c r="M420" s="35" t="s">
        <v>191</v>
      </c>
      <c r="N420" s="35" t="s">
        <v>80</v>
      </c>
      <c r="O420" s="35" t="s">
        <v>19</v>
      </c>
      <c r="P420" s="35" t="s">
        <v>82</v>
      </c>
      <c r="Q420" s="35">
        <v>2</v>
      </c>
      <c r="R420" s="35">
        <v>4</v>
      </c>
      <c r="S420" s="35">
        <v>0</v>
      </c>
      <c r="T420" s="35">
        <v>1</v>
      </c>
    </row>
    <row r="421" spans="1:20" x14ac:dyDescent="0.35">
      <c r="A421" s="23">
        <f>IF(E421=$A$1,MAX($A$2:$A420)+1,0)</f>
        <v>0</v>
      </c>
      <c r="B421" s="30" t="s">
        <v>269</v>
      </c>
      <c r="C421" s="30" t="s">
        <v>247</v>
      </c>
      <c r="D421" s="30"/>
      <c r="E421" s="30" t="str">
        <f t="shared" si="129"/>
        <v/>
      </c>
      <c r="F421" s="35">
        <v>56</v>
      </c>
      <c r="G421" s="35">
        <v>1</v>
      </c>
      <c r="H421" s="35" t="s">
        <v>237</v>
      </c>
      <c r="I421" s="36"/>
      <c r="J421" s="33">
        <v>43163</v>
      </c>
      <c r="K421" s="36"/>
      <c r="L421" s="32">
        <v>0.66666666666666663</v>
      </c>
      <c r="M421" s="35" t="s">
        <v>19</v>
      </c>
      <c r="N421" s="35" t="s">
        <v>82</v>
      </c>
      <c r="O421" s="35" t="s">
        <v>182</v>
      </c>
      <c r="P421" s="35" t="s">
        <v>87</v>
      </c>
      <c r="Q421" s="35">
        <v>4</v>
      </c>
      <c r="R421" s="35">
        <v>9</v>
      </c>
      <c r="S421" s="35">
        <v>0</v>
      </c>
      <c r="T421" s="35">
        <v>1</v>
      </c>
    </row>
    <row r="422" spans="1:20" x14ac:dyDescent="0.35">
      <c r="A422" s="23">
        <f>IF(E422=$A$1,MAX($A$2:$A421)+1,0)</f>
        <v>0</v>
      </c>
      <c r="B422" s="30" t="s">
        <v>269</v>
      </c>
      <c r="C422" s="30" t="s">
        <v>247</v>
      </c>
      <c r="D422" s="30"/>
      <c r="E422" s="30" t="str">
        <f t="shared" si="129"/>
        <v/>
      </c>
      <c r="F422" s="35">
        <v>57</v>
      </c>
      <c r="G422" s="35">
        <v>1</v>
      </c>
      <c r="H422" s="35" t="s">
        <v>237</v>
      </c>
      <c r="I422" s="36"/>
      <c r="J422" s="33">
        <v>43163</v>
      </c>
      <c r="K422" s="36"/>
      <c r="L422" s="32">
        <v>0.75</v>
      </c>
      <c r="M422" s="35" t="s">
        <v>191</v>
      </c>
      <c r="N422" s="35" t="s">
        <v>80</v>
      </c>
      <c r="O422" s="35" t="s">
        <v>182</v>
      </c>
      <c r="P422" s="35" t="s">
        <v>87</v>
      </c>
      <c r="Q422" s="35">
        <v>2</v>
      </c>
      <c r="R422" s="35">
        <v>9</v>
      </c>
      <c r="S422" s="35">
        <v>0</v>
      </c>
      <c r="T422" s="35">
        <v>1</v>
      </c>
    </row>
    <row r="423" spans="1:20" x14ac:dyDescent="0.35">
      <c r="A423" s="23">
        <f>IF(E423=$A$1,MAX($A$2:$A422)+1,0)</f>
        <v>0</v>
      </c>
      <c r="B423" s="30" t="s">
        <v>269</v>
      </c>
      <c r="C423" s="30" t="s">
        <v>247</v>
      </c>
      <c r="D423" s="30" t="str">
        <f t="shared" ref="D423" si="137">N423</f>
        <v>TV Markt Schwaben 1</v>
      </c>
      <c r="E423" s="30" t="str">
        <f t="shared" si="129"/>
        <v>TV Markt Schwaben</v>
      </c>
      <c r="F423" s="35">
        <v>58</v>
      </c>
      <c r="G423" s="35">
        <v>1</v>
      </c>
      <c r="H423" s="35" t="s">
        <v>237</v>
      </c>
      <c r="I423" s="36"/>
      <c r="J423" s="33">
        <v>43163</v>
      </c>
      <c r="K423" s="36"/>
      <c r="L423" s="32">
        <v>0.58333333333333337</v>
      </c>
      <c r="M423" s="35" t="s">
        <v>190</v>
      </c>
      <c r="N423" s="35" t="s">
        <v>83</v>
      </c>
      <c r="O423" s="35" t="s">
        <v>17</v>
      </c>
      <c r="P423" s="35" t="s">
        <v>86</v>
      </c>
      <c r="Q423" s="35">
        <v>5</v>
      </c>
      <c r="R423" s="35">
        <v>8</v>
      </c>
      <c r="S423" s="35">
        <v>0</v>
      </c>
      <c r="T423" s="35">
        <v>1</v>
      </c>
    </row>
    <row r="424" spans="1:20" x14ac:dyDescent="0.35">
      <c r="A424" s="23">
        <f>IF(E424=$A$1,MAX($A$2:$A423)+1,0)</f>
        <v>0</v>
      </c>
      <c r="B424" s="30" t="s">
        <v>269</v>
      </c>
      <c r="C424" s="30" t="s">
        <v>247</v>
      </c>
      <c r="D424" s="30"/>
      <c r="E424" s="30" t="str">
        <f t="shared" si="129"/>
        <v/>
      </c>
      <c r="F424" s="35">
        <v>59</v>
      </c>
      <c r="G424" s="35">
        <v>1</v>
      </c>
      <c r="H424" s="35" t="s">
        <v>237</v>
      </c>
      <c r="I424" s="36"/>
      <c r="J424" s="33">
        <v>43163</v>
      </c>
      <c r="K424" s="36"/>
      <c r="L424" s="32">
        <v>0.66666666666666663</v>
      </c>
      <c r="M424" s="35" t="s">
        <v>17</v>
      </c>
      <c r="N424" s="35" t="s">
        <v>86</v>
      </c>
      <c r="O424" s="35" t="s">
        <v>214</v>
      </c>
      <c r="P424" s="35" t="s">
        <v>81</v>
      </c>
      <c r="Q424" s="35">
        <v>8</v>
      </c>
      <c r="R424" s="35">
        <v>3</v>
      </c>
      <c r="S424" s="35">
        <v>0</v>
      </c>
      <c r="T424" s="35">
        <v>1</v>
      </c>
    </row>
    <row r="425" spans="1:20" x14ac:dyDescent="0.35">
      <c r="A425" s="23">
        <f>IF(E425=$A$1,MAX($A$2:$A424)+1,0)</f>
        <v>0</v>
      </c>
      <c r="B425" s="30" t="s">
        <v>269</v>
      </c>
      <c r="C425" s="30" t="s">
        <v>247</v>
      </c>
      <c r="D425" s="30"/>
      <c r="E425" s="30" t="str">
        <f t="shared" si="129"/>
        <v/>
      </c>
      <c r="F425" s="35">
        <v>60</v>
      </c>
      <c r="G425" s="35">
        <v>1</v>
      </c>
      <c r="H425" s="35" t="s">
        <v>237</v>
      </c>
      <c r="I425" s="36"/>
      <c r="J425" s="33">
        <v>43163</v>
      </c>
      <c r="K425" s="36"/>
      <c r="L425" s="32">
        <v>0.75</v>
      </c>
      <c r="M425" s="35" t="s">
        <v>190</v>
      </c>
      <c r="N425" s="35" t="s">
        <v>83</v>
      </c>
      <c r="O425" s="35" t="s">
        <v>214</v>
      </c>
      <c r="P425" s="35" t="s">
        <v>81</v>
      </c>
      <c r="Q425" s="35">
        <v>5</v>
      </c>
      <c r="R425" s="35">
        <v>3</v>
      </c>
      <c r="S425" s="35">
        <v>0</v>
      </c>
      <c r="T425" s="35">
        <v>1</v>
      </c>
    </row>
    <row r="426" spans="1:20" x14ac:dyDescent="0.35">
      <c r="A426" s="23">
        <f>IF(E426=$A$1,MAX($A$2:$A425)+1,0)</f>
        <v>0</v>
      </c>
      <c r="B426" s="30" t="s">
        <v>269</v>
      </c>
      <c r="C426" s="30" t="s">
        <v>247</v>
      </c>
      <c r="D426" s="30" t="str">
        <f t="shared" ref="D426" si="138">N426</f>
        <v>TV 1868 Burghausen 1</v>
      </c>
      <c r="E426" s="30" t="str">
        <f t="shared" si="129"/>
        <v>TV 1868 Burghausen</v>
      </c>
      <c r="F426" s="35">
        <v>61</v>
      </c>
      <c r="G426" s="35">
        <v>1</v>
      </c>
      <c r="H426" s="35" t="s">
        <v>237</v>
      </c>
      <c r="I426" s="36"/>
      <c r="J426" s="33">
        <v>43163</v>
      </c>
      <c r="K426" s="36"/>
      <c r="L426" s="32">
        <v>0.58333333333333337</v>
      </c>
      <c r="M426" s="35" t="s">
        <v>180</v>
      </c>
      <c r="N426" s="35" t="s">
        <v>84</v>
      </c>
      <c r="O426" s="35" t="s">
        <v>211</v>
      </c>
      <c r="P426" s="35" t="s">
        <v>79</v>
      </c>
      <c r="Q426" s="35">
        <v>6</v>
      </c>
      <c r="R426" s="35">
        <v>1</v>
      </c>
      <c r="S426" s="35">
        <v>0</v>
      </c>
      <c r="T426" s="35">
        <v>1</v>
      </c>
    </row>
    <row r="427" spans="1:20" x14ac:dyDescent="0.35">
      <c r="A427" s="23">
        <f>IF(E427=$A$1,MAX($A$2:$A426)+1,0)</f>
        <v>0</v>
      </c>
      <c r="B427" s="30" t="s">
        <v>269</v>
      </c>
      <c r="C427" s="30" t="s">
        <v>247</v>
      </c>
      <c r="D427" s="30"/>
      <c r="E427" s="30" t="str">
        <f t="shared" si="129"/>
        <v/>
      </c>
      <c r="F427" s="35">
        <v>62</v>
      </c>
      <c r="G427" s="35">
        <v>1</v>
      </c>
      <c r="H427" s="35" t="s">
        <v>237</v>
      </c>
      <c r="I427" s="36"/>
      <c r="J427" s="33">
        <v>43163</v>
      </c>
      <c r="K427" s="36"/>
      <c r="L427" s="32">
        <v>0.66666666666666663</v>
      </c>
      <c r="M427" s="35" t="s">
        <v>211</v>
      </c>
      <c r="N427" s="35" t="s">
        <v>79</v>
      </c>
      <c r="O427" s="35" t="s">
        <v>198</v>
      </c>
      <c r="P427" s="35" t="s">
        <v>85</v>
      </c>
      <c r="Q427" s="35">
        <v>1</v>
      </c>
      <c r="R427" s="35">
        <v>7</v>
      </c>
      <c r="S427" s="35">
        <v>0</v>
      </c>
      <c r="T427" s="35">
        <v>1</v>
      </c>
    </row>
    <row r="428" spans="1:20" x14ac:dyDescent="0.35">
      <c r="A428" s="23">
        <f>IF(E428=$A$1,MAX($A$2:$A427)+1,0)</f>
        <v>0</v>
      </c>
      <c r="B428" s="30" t="s">
        <v>269</v>
      </c>
      <c r="C428" s="30" t="s">
        <v>247</v>
      </c>
      <c r="D428" s="30"/>
      <c r="E428" s="30" t="str">
        <f t="shared" si="129"/>
        <v/>
      </c>
      <c r="F428" s="35">
        <v>63</v>
      </c>
      <c r="G428" s="35">
        <v>1</v>
      </c>
      <c r="H428" s="35" t="s">
        <v>237</v>
      </c>
      <c r="I428" s="36"/>
      <c r="J428" s="33">
        <v>43163</v>
      </c>
      <c r="K428" s="36"/>
      <c r="L428" s="32">
        <v>0.75</v>
      </c>
      <c r="M428" s="35" t="s">
        <v>180</v>
      </c>
      <c r="N428" s="35" t="s">
        <v>84</v>
      </c>
      <c r="O428" s="35" t="s">
        <v>198</v>
      </c>
      <c r="P428" s="35" t="s">
        <v>85</v>
      </c>
      <c r="Q428" s="35">
        <v>6</v>
      </c>
      <c r="R428" s="35">
        <v>7</v>
      </c>
      <c r="S428" s="35">
        <v>0</v>
      </c>
      <c r="T428" s="35">
        <v>1</v>
      </c>
    </row>
    <row r="429" spans="1:20" x14ac:dyDescent="0.35">
      <c r="A429" s="23">
        <f>IF(E429=$A$1,MAX($A$2:$A428)+1,0)</f>
        <v>0</v>
      </c>
      <c r="B429" s="21" t="s">
        <v>271</v>
      </c>
      <c r="C429" s="30" t="s">
        <v>241</v>
      </c>
      <c r="D429" s="30" t="str">
        <f t="shared" ref="D429" si="139">N429</f>
        <v>SG Allianz-Unterföhring 2</v>
      </c>
      <c r="E429" s="30" t="str">
        <f t="shared" si="129"/>
        <v>SG Allianz-Unterföhring</v>
      </c>
      <c r="F429" s="35">
        <v>1</v>
      </c>
      <c r="G429" s="35">
        <v>0</v>
      </c>
      <c r="H429" s="35" t="s">
        <v>237</v>
      </c>
      <c r="I429" s="36"/>
      <c r="J429" s="33">
        <v>43001</v>
      </c>
      <c r="K429" s="36"/>
      <c r="L429" s="32">
        <v>0.58333333333333337</v>
      </c>
      <c r="M429" s="35" t="s">
        <v>192</v>
      </c>
      <c r="N429" s="35" t="s">
        <v>102</v>
      </c>
      <c r="O429" s="35" t="s">
        <v>14</v>
      </c>
      <c r="P429" s="35" t="s">
        <v>101</v>
      </c>
      <c r="Q429" s="35">
        <v>2</v>
      </c>
      <c r="R429" s="35">
        <v>1</v>
      </c>
      <c r="S429" s="35">
        <v>0</v>
      </c>
      <c r="T429" s="35">
        <v>1</v>
      </c>
    </row>
    <row r="430" spans="1:20" x14ac:dyDescent="0.35">
      <c r="A430" s="23">
        <f>IF(E430=$A$1,MAX($A$2:$A429)+1,0)</f>
        <v>0</v>
      </c>
      <c r="B430" s="30" t="s">
        <v>271</v>
      </c>
      <c r="C430" s="30" t="s">
        <v>241</v>
      </c>
      <c r="D430" s="30"/>
      <c r="E430" s="30" t="str">
        <f t="shared" si="129"/>
        <v/>
      </c>
      <c r="F430" s="35">
        <v>2</v>
      </c>
      <c r="G430" s="35">
        <v>0</v>
      </c>
      <c r="H430" s="35" t="s">
        <v>237</v>
      </c>
      <c r="I430" s="36"/>
      <c r="J430" s="33">
        <v>43001</v>
      </c>
      <c r="K430" s="36"/>
      <c r="L430" s="32">
        <v>0.66666666666666663</v>
      </c>
      <c r="M430" s="35" t="s">
        <v>14</v>
      </c>
      <c r="N430" s="35" t="s">
        <v>101</v>
      </c>
      <c r="O430" s="35" t="s">
        <v>181</v>
      </c>
      <c r="P430" s="35" t="s">
        <v>106</v>
      </c>
      <c r="Q430" s="35">
        <v>1</v>
      </c>
      <c r="R430" s="35">
        <v>6</v>
      </c>
      <c r="S430" s="35">
        <v>0</v>
      </c>
      <c r="T430" s="35">
        <v>1</v>
      </c>
    </row>
    <row r="431" spans="1:20" x14ac:dyDescent="0.35">
      <c r="A431" s="23">
        <f>IF(E431=$A$1,MAX($A$2:$A430)+1,0)</f>
        <v>0</v>
      </c>
      <c r="B431" s="30" t="s">
        <v>271</v>
      </c>
      <c r="C431" s="30" t="s">
        <v>241</v>
      </c>
      <c r="D431" s="30"/>
      <c r="E431" s="30" t="str">
        <f t="shared" si="129"/>
        <v/>
      </c>
      <c r="F431" s="35">
        <v>3</v>
      </c>
      <c r="G431" s="35">
        <v>0</v>
      </c>
      <c r="H431" s="35" t="s">
        <v>237</v>
      </c>
      <c r="I431" s="36"/>
      <c r="J431" s="33">
        <v>43001</v>
      </c>
      <c r="K431" s="36"/>
      <c r="L431" s="32">
        <v>0.75</v>
      </c>
      <c r="M431" s="35" t="s">
        <v>192</v>
      </c>
      <c r="N431" s="35" t="s">
        <v>102</v>
      </c>
      <c r="O431" s="35" t="s">
        <v>181</v>
      </c>
      <c r="P431" s="35" t="s">
        <v>106</v>
      </c>
      <c r="Q431" s="35">
        <v>2</v>
      </c>
      <c r="R431" s="35">
        <v>6</v>
      </c>
      <c r="S431" s="35">
        <v>0</v>
      </c>
      <c r="T431" s="35">
        <v>1</v>
      </c>
    </row>
    <row r="432" spans="1:20" x14ac:dyDescent="0.35">
      <c r="A432" s="23">
        <f>IF(E432=$A$1,MAX($A$2:$A431)+1,0)</f>
        <v>0</v>
      </c>
      <c r="B432" s="30" t="s">
        <v>271</v>
      </c>
      <c r="C432" s="30" t="s">
        <v>241</v>
      </c>
      <c r="D432" s="30" t="str">
        <f t="shared" ref="D432" si="140">N432</f>
        <v>DJK Ingolstadt 3</v>
      </c>
      <c r="E432" s="30" t="str">
        <f t="shared" si="129"/>
        <v>DJK Ingolstadt</v>
      </c>
      <c r="F432" s="35">
        <v>4</v>
      </c>
      <c r="G432" s="35">
        <v>0</v>
      </c>
      <c r="H432" s="35" t="s">
        <v>237</v>
      </c>
      <c r="I432" s="36"/>
      <c r="J432" s="33">
        <v>43001</v>
      </c>
      <c r="K432" s="36"/>
      <c r="L432" s="32">
        <v>0.58333333333333337</v>
      </c>
      <c r="M432" s="35" t="s">
        <v>186</v>
      </c>
      <c r="N432" s="35" t="s">
        <v>108</v>
      </c>
      <c r="O432" s="35" t="s">
        <v>213</v>
      </c>
      <c r="P432" s="35" t="s">
        <v>105</v>
      </c>
      <c r="Q432" s="35">
        <v>8</v>
      </c>
      <c r="R432" s="35">
        <v>5</v>
      </c>
      <c r="S432" s="35">
        <v>0</v>
      </c>
      <c r="T432" s="35">
        <v>1</v>
      </c>
    </row>
    <row r="433" spans="1:20" x14ac:dyDescent="0.35">
      <c r="A433" s="23">
        <f>IF(E433=$A$1,MAX($A$2:$A432)+1,0)</f>
        <v>0</v>
      </c>
      <c r="B433" s="30" t="s">
        <v>271</v>
      </c>
      <c r="C433" s="30" t="s">
        <v>241</v>
      </c>
      <c r="D433" s="30"/>
      <c r="E433" s="30" t="str">
        <f t="shared" si="129"/>
        <v/>
      </c>
      <c r="F433" s="35">
        <v>5</v>
      </c>
      <c r="G433" s="35">
        <v>0</v>
      </c>
      <c r="H433" s="35" t="s">
        <v>237</v>
      </c>
      <c r="I433" s="36"/>
      <c r="J433" s="33">
        <v>43001</v>
      </c>
      <c r="K433" s="36"/>
      <c r="L433" s="32">
        <v>0.66666666666666663</v>
      </c>
      <c r="M433" s="35" t="s">
        <v>213</v>
      </c>
      <c r="N433" s="35" t="s">
        <v>105</v>
      </c>
      <c r="O433" s="35" t="s">
        <v>200</v>
      </c>
      <c r="P433" s="35" t="s">
        <v>107</v>
      </c>
      <c r="Q433" s="35">
        <v>5</v>
      </c>
      <c r="R433" s="35">
        <v>7</v>
      </c>
      <c r="S433" s="35">
        <v>0</v>
      </c>
      <c r="T433" s="35">
        <v>1</v>
      </c>
    </row>
    <row r="434" spans="1:20" x14ac:dyDescent="0.35">
      <c r="A434" s="23">
        <f>IF(E434=$A$1,MAX($A$2:$A433)+1,0)</f>
        <v>0</v>
      </c>
      <c r="B434" s="30" t="s">
        <v>271</v>
      </c>
      <c r="C434" s="30" t="s">
        <v>241</v>
      </c>
      <c r="D434" s="30"/>
      <c r="E434" s="30" t="str">
        <f t="shared" si="129"/>
        <v/>
      </c>
      <c r="F434" s="35">
        <v>6</v>
      </c>
      <c r="G434" s="35">
        <v>0</v>
      </c>
      <c r="H434" s="35" t="s">
        <v>237</v>
      </c>
      <c r="I434" s="36"/>
      <c r="J434" s="33">
        <v>43001</v>
      </c>
      <c r="K434" s="36"/>
      <c r="L434" s="32">
        <v>0.75</v>
      </c>
      <c r="M434" s="35" t="s">
        <v>186</v>
      </c>
      <c r="N434" s="35" t="s">
        <v>108</v>
      </c>
      <c r="O434" s="35" t="s">
        <v>200</v>
      </c>
      <c r="P434" s="35" t="s">
        <v>107</v>
      </c>
      <c r="Q434" s="35">
        <v>8</v>
      </c>
      <c r="R434" s="35">
        <v>7</v>
      </c>
      <c r="S434" s="35">
        <v>0</v>
      </c>
      <c r="T434" s="35">
        <v>1</v>
      </c>
    </row>
    <row r="435" spans="1:20" x14ac:dyDescent="0.35">
      <c r="A435" s="23">
        <f>IF(E435=$A$1,MAX($A$2:$A434)+1,0)</f>
        <v>0</v>
      </c>
      <c r="B435" s="30" t="s">
        <v>271</v>
      </c>
      <c r="C435" s="30" t="s">
        <v>241</v>
      </c>
      <c r="D435" s="30" t="str">
        <f t="shared" ref="D435" si="141">N435</f>
        <v>BC Freising 1969 2</v>
      </c>
      <c r="E435" s="30" t="str">
        <f t="shared" si="129"/>
        <v>BC Freising 1969</v>
      </c>
      <c r="F435" s="35">
        <v>7</v>
      </c>
      <c r="G435" s="35">
        <v>0</v>
      </c>
      <c r="H435" s="35" t="s">
        <v>237</v>
      </c>
      <c r="I435" s="36"/>
      <c r="J435" s="33">
        <v>43001</v>
      </c>
      <c r="K435" s="36"/>
      <c r="L435" s="32">
        <v>0.58333333333333337</v>
      </c>
      <c r="M435" s="35" t="s">
        <v>183</v>
      </c>
      <c r="N435" s="35" t="s">
        <v>109</v>
      </c>
      <c r="O435" s="35" t="s">
        <v>199</v>
      </c>
      <c r="P435" s="35" t="s">
        <v>104</v>
      </c>
      <c r="Q435" s="35">
        <v>9</v>
      </c>
      <c r="R435" s="35">
        <v>4</v>
      </c>
      <c r="S435" s="35">
        <v>0</v>
      </c>
      <c r="T435" s="35">
        <v>1</v>
      </c>
    </row>
    <row r="436" spans="1:20" x14ac:dyDescent="0.35">
      <c r="A436" s="23">
        <f>IF(E436=$A$1,MAX($A$2:$A435)+1,0)</f>
        <v>0</v>
      </c>
      <c r="B436" s="30" t="s">
        <v>271</v>
      </c>
      <c r="C436" s="30" t="s">
        <v>241</v>
      </c>
      <c r="D436" s="30"/>
      <c r="E436" s="30" t="str">
        <f t="shared" si="129"/>
        <v/>
      </c>
      <c r="F436" s="35">
        <v>8</v>
      </c>
      <c r="G436" s="35">
        <v>0</v>
      </c>
      <c r="H436" s="35" t="s">
        <v>237</v>
      </c>
      <c r="I436" s="36"/>
      <c r="J436" s="33">
        <v>43001</v>
      </c>
      <c r="K436" s="36"/>
      <c r="L436" s="32">
        <v>0.66666666666666663</v>
      </c>
      <c r="M436" s="35" t="s">
        <v>199</v>
      </c>
      <c r="N436" s="35" t="s">
        <v>104</v>
      </c>
      <c r="O436" s="35" t="s">
        <v>208</v>
      </c>
      <c r="P436" s="35" t="s">
        <v>103</v>
      </c>
      <c r="Q436" s="35">
        <v>4</v>
      </c>
      <c r="R436" s="35">
        <v>3</v>
      </c>
      <c r="S436" s="35">
        <v>0</v>
      </c>
      <c r="T436" s="35">
        <v>1</v>
      </c>
    </row>
    <row r="437" spans="1:20" x14ac:dyDescent="0.35">
      <c r="A437" s="23">
        <f>IF(E437=$A$1,MAX($A$2:$A436)+1,0)</f>
        <v>0</v>
      </c>
      <c r="B437" s="30" t="s">
        <v>271</v>
      </c>
      <c r="C437" s="30" t="s">
        <v>241</v>
      </c>
      <c r="D437" s="30"/>
      <c r="E437" s="30" t="str">
        <f t="shared" si="129"/>
        <v/>
      </c>
      <c r="F437" s="35">
        <v>9</v>
      </c>
      <c r="G437" s="35">
        <v>0</v>
      </c>
      <c r="H437" s="35" t="s">
        <v>237</v>
      </c>
      <c r="I437" s="36"/>
      <c r="J437" s="33">
        <v>43001</v>
      </c>
      <c r="K437" s="36"/>
      <c r="L437" s="32">
        <v>0.75</v>
      </c>
      <c r="M437" s="35" t="s">
        <v>183</v>
      </c>
      <c r="N437" s="35" t="s">
        <v>109</v>
      </c>
      <c r="O437" s="35" t="s">
        <v>208</v>
      </c>
      <c r="P437" s="35" t="s">
        <v>103</v>
      </c>
      <c r="Q437" s="35">
        <v>9</v>
      </c>
      <c r="R437" s="35">
        <v>3</v>
      </c>
      <c r="S437" s="35">
        <v>0</v>
      </c>
      <c r="T437" s="35">
        <v>1</v>
      </c>
    </row>
    <row r="438" spans="1:20" x14ac:dyDescent="0.35">
      <c r="A438" s="23">
        <f>IF(E438=$A$1,MAX($A$2:$A437)+1,0)</f>
        <v>0</v>
      </c>
      <c r="B438" s="30" t="s">
        <v>271</v>
      </c>
      <c r="C438" s="30" t="s">
        <v>242</v>
      </c>
      <c r="D438" s="30" t="str">
        <f t="shared" ref="D438" si="142">N438</f>
        <v>SV Lohhof 5</v>
      </c>
      <c r="E438" s="30" t="str">
        <f t="shared" si="129"/>
        <v>SV Lohhof</v>
      </c>
      <c r="F438" s="35">
        <v>10</v>
      </c>
      <c r="G438" s="35">
        <v>0</v>
      </c>
      <c r="H438" s="35" t="s">
        <v>237</v>
      </c>
      <c r="I438" s="36"/>
      <c r="J438" s="33">
        <v>43022</v>
      </c>
      <c r="K438" s="36"/>
      <c r="L438" s="32">
        <v>0.58333333333333337</v>
      </c>
      <c r="M438" s="35" t="s">
        <v>14</v>
      </c>
      <c r="N438" s="35" t="s">
        <v>101</v>
      </c>
      <c r="O438" s="35" t="s">
        <v>186</v>
      </c>
      <c r="P438" s="35" t="s">
        <v>108</v>
      </c>
      <c r="Q438" s="35">
        <v>1</v>
      </c>
      <c r="R438" s="35">
        <v>8</v>
      </c>
      <c r="S438" s="35">
        <v>0</v>
      </c>
      <c r="T438" s="35">
        <v>1</v>
      </c>
    </row>
    <row r="439" spans="1:20" x14ac:dyDescent="0.35">
      <c r="A439" s="23">
        <f>IF(E439=$A$1,MAX($A$2:$A438)+1,0)</f>
        <v>0</v>
      </c>
      <c r="B439" s="30" t="s">
        <v>271</v>
      </c>
      <c r="C439" s="30" t="s">
        <v>242</v>
      </c>
      <c r="D439" s="30"/>
      <c r="E439" s="30" t="str">
        <f t="shared" si="129"/>
        <v/>
      </c>
      <c r="F439" s="35">
        <v>11</v>
      </c>
      <c r="G439" s="35">
        <v>0</v>
      </c>
      <c r="H439" s="35" t="s">
        <v>237</v>
      </c>
      <c r="I439" s="36"/>
      <c r="J439" s="33">
        <v>43022</v>
      </c>
      <c r="K439" s="36"/>
      <c r="L439" s="32">
        <v>0.66666666666666663</v>
      </c>
      <c r="M439" s="35" t="s">
        <v>186</v>
      </c>
      <c r="N439" s="35" t="s">
        <v>108</v>
      </c>
      <c r="O439" s="35" t="s">
        <v>183</v>
      </c>
      <c r="P439" s="35" t="s">
        <v>109</v>
      </c>
      <c r="Q439" s="35">
        <v>8</v>
      </c>
      <c r="R439" s="35">
        <v>9</v>
      </c>
      <c r="S439" s="35">
        <v>0</v>
      </c>
      <c r="T439" s="35">
        <v>1</v>
      </c>
    </row>
    <row r="440" spans="1:20" x14ac:dyDescent="0.35">
      <c r="A440" s="23">
        <f>IF(E440=$A$1,MAX($A$2:$A439)+1,0)</f>
        <v>0</v>
      </c>
      <c r="B440" s="30" t="s">
        <v>271</v>
      </c>
      <c r="C440" s="30" t="s">
        <v>242</v>
      </c>
      <c r="D440" s="30"/>
      <c r="E440" s="30" t="str">
        <f t="shared" si="129"/>
        <v/>
      </c>
      <c r="F440" s="35">
        <v>12</v>
      </c>
      <c r="G440" s="35">
        <v>0</v>
      </c>
      <c r="H440" s="35" t="s">
        <v>237</v>
      </c>
      <c r="I440" s="36"/>
      <c r="J440" s="33">
        <v>43022</v>
      </c>
      <c r="K440" s="36"/>
      <c r="L440" s="32">
        <v>0.75</v>
      </c>
      <c r="M440" s="35" t="s">
        <v>14</v>
      </c>
      <c r="N440" s="35" t="s">
        <v>101</v>
      </c>
      <c r="O440" s="35" t="s">
        <v>183</v>
      </c>
      <c r="P440" s="35" t="s">
        <v>109</v>
      </c>
      <c r="Q440" s="35">
        <v>1</v>
      </c>
      <c r="R440" s="35">
        <v>9</v>
      </c>
      <c r="S440" s="35">
        <v>0</v>
      </c>
      <c r="T440" s="35">
        <v>1</v>
      </c>
    </row>
    <row r="441" spans="1:20" x14ac:dyDescent="0.35">
      <c r="A441" s="23">
        <f>IF(E441=$A$1,MAX($A$2:$A440)+1,0)</f>
        <v>0</v>
      </c>
      <c r="B441" s="30" t="s">
        <v>271</v>
      </c>
      <c r="C441" s="30" t="s">
        <v>242</v>
      </c>
      <c r="D441" s="30" t="str">
        <f t="shared" ref="D441" si="143">N441</f>
        <v>BC Pfaffenhofen-Scheyern 2</v>
      </c>
      <c r="E441" s="30" t="str">
        <f t="shared" si="129"/>
        <v>BC Pfaffenhofen-Scheyern</v>
      </c>
      <c r="F441" s="35">
        <v>13</v>
      </c>
      <c r="G441" s="35">
        <v>0</v>
      </c>
      <c r="H441" s="35" t="s">
        <v>237</v>
      </c>
      <c r="I441" s="36"/>
      <c r="J441" s="33">
        <v>43022</v>
      </c>
      <c r="K441" s="36"/>
      <c r="L441" s="32">
        <v>0.58333333333333337</v>
      </c>
      <c r="M441" s="35" t="s">
        <v>208</v>
      </c>
      <c r="N441" s="35" t="s">
        <v>103</v>
      </c>
      <c r="O441" s="35" t="s">
        <v>181</v>
      </c>
      <c r="P441" s="35" t="s">
        <v>106</v>
      </c>
      <c r="Q441" s="35">
        <v>3</v>
      </c>
      <c r="R441" s="35">
        <v>6</v>
      </c>
      <c r="S441" s="35">
        <v>0</v>
      </c>
      <c r="T441" s="35">
        <v>1</v>
      </c>
    </row>
    <row r="442" spans="1:20" x14ac:dyDescent="0.35">
      <c r="A442" s="23">
        <f>IF(E442=$A$1,MAX($A$2:$A441)+1,0)</f>
        <v>0</v>
      </c>
      <c r="B442" s="30" t="s">
        <v>271</v>
      </c>
      <c r="C442" s="30" t="s">
        <v>242</v>
      </c>
      <c r="D442" s="30"/>
      <c r="E442" s="30" t="str">
        <f t="shared" si="129"/>
        <v/>
      </c>
      <c r="F442" s="35">
        <v>14</v>
      </c>
      <c r="G442" s="35">
        <v>0</v>
      </c>
      <c r="H442" s="35" t="s">
        <v>237</v>
      </c>
      <c r="I442" s="36"/>
      <c r="J442" s="33">
        <v>43022</v>
      </c>
      <c r="K442" s="36"/>
      <c r="L442" s="32">
        <v>0.66666666666666663</v>
      </c>
      <c r="M442" s="35" t="s">
        <v>181</v>
      </c>
      <c r="N442" s="35" t="s">
        <v>106</v>
      </c>
      <c r="O442" s="35" t="s">
        <v>213</v>
      </c>
      <c r="P442" s="35" t="s">
        <v>105</v>
      </c>
      <c r="Q442" s="35">
        <v>6</v>
      </c>
      <c r="R442" s="35">
        <v>5</v>
      </c>
      <c r="S442" s="35">
        <v>0</v>
      </c>
      <c r="T442" s="35">
        <v>1</v>
      </c>
    </row>
    <row r="443" spans="1:20" x14ac:dyDescent="0.35">
      <c r="A443" s="23">
        <f>IF(E443=$A$1,MAX($A$2:$A442)+1,0)</f>
        <v>0</v>
      </c>
      <c r="B443" s="30" t="s">
        <v>271</v>
      </c>
      <c r="C443" s="30" t="s">
        <v>242</v>
      </c>
      <c r="D443" s="30"/>
      <c r="E443" s="30" t="str">
        <f t="shared" si="129"/>
        <v/>
      </c>
      <c r="F443" s="35">
        <v>15</v>
      </c>
      <c r="G443" s="35">
        <v>0</v>
      </c>
      <c r="H443" s="35" t="s">
        <v>237</v>
      </c>
      <c r="I443" s="36"/>
      <c r="J443" s="33">
        <v>43022</v>
      </c>
      <c r="K443" s="36"/>
      <c r="L443" s="32">
        <v>0.75</v>
      </c>
      <c r="M443" s="35" t="s">
        <v>208</v>
      </c>
      <c r="N443" s="35" t="s">
        <v>103</v>
      </c>
      <c r="O443" s="35" t="s">
        <v>213</v>
      </c>
      <c r="P443" s="35" t="s">
        <v>105</v>
      </c>
      <c r="Q443" s="35">
        <v>3</v>
      </c>
      <c r="R443" s="35">
        <v>5</v>
      </c>
      <c r="S443" s="35">
        <v>0</v>
      </c>
      <c r="T443" s="35">
        <v>1</v>
      </c>
    </row>
    <row r="444" spans="1:20" x14ac:dyDescent="0.35">
      <c r="A444" s="23">
        <f>IF(E444=$A$1,MAX($A$2:$A443)+1,0)</f>
        <v>0</v>
      </c>
      <c r="B444" s="30" t="s">
        <v>271</v>
      </c>
      <c r="C444" s="30" t="s">
        <v>242</v>
      </c>
      <c r="D444" s="30" t="str">
        <f t="shared" ref="D444" si="144">N444</f>
        <v>BSV Neuburg 1</v>
      </c>
      <c r="E444" s="30" t="str">
        <f t="shared" si="129"/>
        <v>BSV Neuburg</v>
      </c>
      <c r="F444" s="35">
        <v>16</v>
      </c>
      <c r="G444" s="35">
        <v>0</v>
      </c>
      <c r="H444" s="35" t="s">
        <v>237</v>
      </c>
      <c r="I444" s="36"/>
      <c r="J444" s="33">
        <v>43022</v>
      </c>
      <c r="K444" s="36"/>
      <c r="L444" s="32">
        <v>0.58333333333333337</v>
      </c>
      <c r="M444" s="35" t="s">
        <v>199</v>
      </c>
      <c r="N444" s="35" t="s">
        <v>104</v>
      </c>
      <c r="O444" s="35" t="s">
        <v>192</v>
      </c>
      <c r="P444" s="35" t="s">
        <v>102</v>
      </c>
      <c r="Q444" s="35">
        <v>4</v>
      </c>
      <c r="R444" s="35">
        <v>2</v>
      </c>
      <c r="S444" s="35">
        <v>0</v>
      </c>
      <c r="T444" s="35">
        <v>1</v>
      </c>
    </row>
    <row r="445" spans="1:20" x14ac:dyDescent="0.35">
      <c r="A445" s="23">
        <f>IF(E445=$A$1,MAX($A$2:$A444)+1,0)</f>
        <v>0</v>
      </c>
      <c r="B445" s="30" t="s">
        <v>271</v>
      </c>
      <c r="C445" s="30" t="s">
        <v>242</v>
      </c>
      <c r="D445" s="30"/>
      <c r="E445" s="30" t="str">
        <f t="shared" si="129"/>
        <v/>
      </c>
      <c r="F445" s="35">
        <v>17</v>
      </c>
      <c r="G445" s="35">
        <v>0</v>
      </c>
      <c r="H445" s="35" t="s">
        <v>237</v>
      </c>
      <c r="I445" s="36"/>
      <c r="J445" s="33">
        <v>43022</v>
      </c>
      <c r="K445" s="36"/>
      <c r="L445" s="32">
        <v>0.66666666666666663</v>
      </c>
      <c r="M445" s="35" t="s">
        <v>192</v>
      </c>
      <c r="N445" s="35" t="s">
        <v>102</v>
      </c>
      <c r="O445" s="35" t="s">
        <v>200</v>
      </c>
      <c r="P445" s="35" t="s">
        <v>107</v>
      </c>
      <c r="Q445" s="35">
        <v>2</v>
      </c>
      <c r="R445" s="35">
        <v>7</v>
      </c>
      <c r="S445" s="35">
        <v>0</v>
      </c>
      <c r="T445" s="35">
        <v>1</v>
      </c>
    </row>
    <row r="446" spans="1:20" x14ac:dyDescent="0.35">
      <c r="A446" s="23">
        <f>IF(E446=$A$1,MAX($A$2:$A445)+1,0)</f>
        <v>0</v>
      </c>
      <c r="B446" s="30" t="s">
        <v>271</v>
      </c>
      <c r="C446" s="30" t="s">
        <v>242</v>
      </c>
      <c r="D446" s="30"/>
      <c r="E446" s="30" t="str">
        <f t="shared" si="129"/>
        <v/>
      </c>
      <c r="F446" s="35">
        <v>18</v>
      </c>
      <c r="G446" s="35">
        <v>0</v>
      </c>
      <c r="H446" s="35" t="s">
        <v>237</v>
      </c>
      <c r="I446" s="36"/>
      <c r="J446" s="33">
        <v>43022</v>
      </c>
      <c r="K446" s="36"/>
      <c r="L446" s="32">
        <v>0.75</v>
      </c>
      <c r="M446" s="35" t="s">
        <v>199</v>
      </c>
      <c r="N446" s="35" t="s">
        <v>104</v>
      </c>
      <c r="O446" s="35" t="s">
        <v>200</v>
      </c>
      <c r="P446" s="35" t="s">
        <v>107</v>
      </c>
      <c r="Q446" s="35">
        <v>4</v>
      </c>
      <c r="R446" s="35">
        <v>7</v>
      </c>
      <c r="S446" s="35">
        <v>0</v>
      </c>
      <c r="T446" s="35">
        <v>1</v>
      </c>
    </row>
    <row r="447" spans="1:20" x14ac:dyDescent="0.35">
      <c r="A447" s="23">
        <f>IF(E447=$A$1,MAX($A$2:$A446)+1,0)</f>
        <v>0</v>
      </c>
      <c r="B447" s="30" t="s">
        <v>271</v>
      </c>
      <c r="C447" s="30" t="s">
        <v>243</v>
      </c>
      <c r="D447" s="30" t="str">
        <f t="shared" ref="D447" si="145">N447</f>
        <v>TSV 1897 Kösching 2</v>
      </c>
      <c r="E447" s="30" t="str">
        <f t="shared" si="129"/>
        <v>TSV 1897 Kösching</v>
      </c>
      <c r="F447" s="35">
        <v>19</v>
      </c>
      <c r="G447" s="35">
        <v>0</v>
      </c>
      <c r="H447" s="35" t="s">
        <v>237</v>
      </c>
      <c r="I447" s="36"/>
      <c r="J447" s="33">
        <v>43036</v>
      </c>
      <c r="K447" s="36"/>
      <c r="L447" s="32">
        <v>0.58333333333333337</v>
      </c>
      <c r="M447" s="35" t="s">
        <v>213</v>
      </c>
      <c r="N447" s="35" t="s">
        <v>105</v>
      </c>
      <c r="O447" s="35" t="s">
        <v>183</v>
      </c>
      <c r="P447" s="35" t="s">
        <v>109</v>
      </c>
      <c r="Q447" s="35">
        <v>5</v>
      </c>
      <c r="R447" s="35">
        <v>9</v>
      </c>
      <c r="S447" s="35">
        <v>0</v>
      </c>
      <c r="T447" s="35">
        <v>1</v>
      </c>
    </row>
    <row r="448" spans="1:20" x14ac:dyDescent="0.35">
      <c r="A448" s="23">
        <f>IF(E448=$A$1,MAX($A$2:$A447)+1,0)</f>
        <v>0</v>
      </c>
      <c r="B448" s="30" t="s">
        <v>271</v>
      </c>
      <c r="C448" s="30" t="s">
        <v>243</v>
      </c>
      <c r="D448" s="30"/>
      <c r="E448" s="30" t="str">
        <f t="shared" si="129"/>
        <v/>
      </c>
      <c r="F448" s="35">
        <v>20</v>
      </c>
      <c r="G448" s="35">
        <v>0</v>
      </c>
      <c r="H448" s="35" t="s">
        <v>237</v>
      </c>
      <c r="I448" s="36"/>
      <c r="J448" s="33">
        <v>43036</v>
      </c>
      <c r="K448" s="36"/>
      <c r="L448" s="32">
        <v>0.66666666666666663</v>
      </c>
      <c r="M448" s="35" t="s">
        <v>183</v>
      </c>
      <c r="N448" s="35" t="s">
        <v>109</v>
      </c>
      <c r="O448" s="35" t="s">
        <v>192</v>
      </c>
      <c r="P448" s="35" t="s">
        <v>102</v>
      </c>
      <c r="Q448" s="35">
        <v>9</v>
      </c>
      <c r="R448" s="35">
        <v>2</v>
      </c>
      <c r="S448" s="35">
        <v>0</v>
      </c>
      <c r="T448" s="35">
        <v>1</v>
      </c>
    </row>
    <row r="449" spans="1:20" x14ac:dyDescent="0.35">
      <c r="A449" s="23">
        <f>IF(E449=$A$1,MAX($A$2:$A448)+1,0)</f>
        <v>0</v>
      </c>
      <c r="B449" s="30" t="s">
        <v>271</v>
      </c>
      <c r="C449" s="30" t="s">
        <v>243</v>
      </c>
      <c r="D449" s="30"/>
      <c r="E449" s="30" t="str">
        <f t="shared" si="129"/>
        <v/>
      </c>
      <c r="F449" s="35">
        <v>21</v>
      </c>
      <c r="G449" s="35">
        <v>0</v>
      </c>
      <c r="H449" s="35" t="s">
        <v>237</v>
      </c>
      <c r="I449" s="36"/>
      <c r="J449" s="33">
        <v>43036</v>
      </c>
      <c r="K449" s="36"/>
      <c r="L449" s="32">
        <v>0.75</v>
      </c>
      <c r="M449" s="35" t="s">
        <v>213</v>
      </c>
      <c r="N449" s="35" t="s">
        <v>105</v>
      </c>
      <c r="O449" s="35" t="s">
        <v>192</v>
      </c>
      <c r="P449" s="35" t="s">
        <v>102</v>
      </c>
      <c r="Q449" s="35">
        <v>5</v>
      </c>
      <c r="R449" s="35">
        <v>2</v>
      </c>
      <c r="S449" s="35">
        <v>0</v>
      </c>
      <c r="T449" s="35">
        <v>1</v>
      </c>
    </row>
    <row r="450" spans="1:20" x14ac:dyDescent="0.35">
      <c r="A450" s="23">
        <f>IF(E450=$A$1,MAX($A$2:$A449)+1,0)</f>
        <v>0</v>
      </c>
      <c r="B450" s="30" t="s">
        <v>271</v>
      </c>
      <c r="C450" s="30" t="s">
        <v>243</v>
      </c>
      <c r="D450" s="30" t="str">
        <f t="shared" ref="D450" si="146">N450</f>
        <v>DJK Eichstätt 1</v>
      </c>
      <c r="E450" s="30" t="str">
        <f t="shared" si="129"/>
        <v>DJK Eichstätt</v>
      </c>
      <c r="F450" s="35">
        <v>22</v>
      </c>
      <c r="G450" s="35">
        <v>0</v>
      </c>
      <c r="H450" s="35" t="s">
        <v>237</v>
      </c>
      <c r="I450" s="36"/>
      <c r="J450" s="33">
        <v>43036</v>
      </c>
      <c r="K450" s="36"/>
      <c r="L450" s="32">
        <v>0.58333333333333337</v>
      </c>
      <c r="M450" s="35" t="s">
        <v>181</v>
      </c>
      <c r="N450" s="35" t="s">
        <v>106</v>
      </c>
      <c r="O450" s="35" t="s">
        <v>186</v>
      </c>
      <c r="P450" s="35" t="s">
        <v>108</v>
      </c>
      <c r="Q450" s="35">
        <v>6</v>
      </c>
      <c r="R450" s="35">
        <v>8</v>
      </c>
      <c r="S450" s="35">
        <v>0</v>
      </c>
      <c r="T450" s="35">
        <v>1</v>
      </c>
    </row>
    <row r="451" spans="1:20" x14ac:dyDescent="0.35">
      <c r="A451" s="23">
        <f>IF(E451=$A$1,MAX($A$2:$A450)+1,0)</f>
        <v>0</v>
      </c>
      <c r="B451" s="30" t="s">
        <v>271</v>
      </c>
      <c r="C451" s="30" t="s">
        <v>243</v>
      </c>
      <c r="D451" s="30"/>
      <c r="E451" s="30" t="str">
        <f t="shared" si="129"/>
        <v/>
      </c>
      <c r="F451" s="35">
        <v>23</v>
      </c>
      <c r="G451" s="35">
        <v>0</v>
      </c>
      <c r="H451" s="35" t="s">
        <v>237</v>
      </c>
      <c r="I451" s="36"/>
      <c r="J451" s="33">
        <v>43036</v>
      </c>
      <c r="K451" s="36"/>
      <c r="L451" s="32">
        <v>0.66666666666666663</v>
      </c>
      <c r="M451" s="35" t="s">
        <v>186</v>
      </c>
      <c r="N451" s="35" t="s">
        <v>108</v>
      </c>
      <c r="O451" s="35" t="s">
        <v>199</v>
      </c>
      <c r="P451" s="35" t="s">
        <v>104</v>
      </c>
      <c r="Q451" s="35">
        <v>8</v>
      </c>
      <c r="R451" s="35">
        <v>4</v>
      </c>
      <c r="S451" s="35">
        <v>0</v>
      </c>
      <c r="T451" s="35">
        <v>1</v>
      </c>
    </row>
    <row r="452" spans="1:20" x14ac:dyDescent="0.35">
      <c r="A452" s="23">
        <f>IF(E452=$A$1,MAX($A$2:$A451)+1,0)</f>
        <v>0</v>
      </c>
      <c r="B452" s="30" t="s">
        <v>271</v>
      </c>
      <c r="C452" s="30" t="s">
        <v>243</v>
      </c>
      <c r="D452" s="30"/>
      <c r="E452" s="30" t="str">
        <f t="shared" si="129"/>
        <v/>
      </c>
      <c r="F452" s="35">
        <v>24</v>
      </c>
      <c r="G452" s="35">
        <v>0</v>
      </c>
      <c r="H452" s="35" t="s">
        <v>237</v>
      </c>
      <c r="I452" s="36"/>
      <c r="J452" s="33">
        <v>43036</v>
      </c>
      <c r="K452" s="36"/>
      <c r="L452" s="32">
        <v>0.75</v>
      </c>
      <c r="M452" s="35" t="s">
        <v>181</v>
      </c>
      <c r="N452" s="35" t="s">
        <v>106</v>
      </c>
      <c r="O452" s="35" t="s">
        <v>199</v>
      </c>
      <c r="P452" s="35" t="s">
        <v>104</v>
      </c>
      <c r="Q452" s="35">
        <v>6</v>
      </c>
      <c r="R452" s="35">
        <v>4</v>
      </c>
      <c r="S452" s="35">
        <v>0</v>
      </c>
      <c r="T452" s="35">
        <v>1</v>
      </c>
    </row>
    <row r="453" spans="1:20" x14ac:dyDescent="0.35">
      <c r="A453" s="23">
        <f>IF(E453=$A$1,MAX($A$2:$A452)+1,0)</f>
        <v>0</v>
      </c>
      <c r="B453" s="30" t="s">
        <v>271</v>
      </c>
      <c r="C453" s="30" t="s">
        <v>243</v>
      </c>
      <c r="D453" s="30" t="str">
        <f t="shared" ref="D453" si="147">N453</f>
        <v>TSV Neufahrn 2</v>
      </c>
      <c r="E453" s="30" t="str">
        <f t="shared" si="129"/>
        <v>TSV Neufahrn</v>
      </c>
      <c r="F453" s="35">
        <v>25</v>
      </c>
      <c r="G453" s="35">
        <v>0</v>
      </c>
      <c r="H453" s="35" t="s">
        <v>237</v>
      </c>
      <c r="I453" s="36"/>
      <c r="J453" s="33">
        <v>43036</v>
      </c>
      <c r="K453" s="36"/>
      <c r="L453" s="32">
        <v>0.58333333333333337</v>
      </c>
      <c r="M453" s="35" t="s">
        <v>200</v>
      </c>
      <c r="N453" s="35" t="s">
        <v>107</v>
      </c>
      <c r="O453" s="35" t="s">
        <v>208</v>
      </c>
      <c r="P453" s="35" t="s">
        <v>103</v>
      </c>
      <c r="Q453" s="35">
        <v>7</v>
      </c>
      <c r="R453" s="35">
        <v>3</v>
      </c>
      <c r="S453" s="35">
        <v>0</v>
      </c>
      <c r="T453" s="35">
        <v>1</v>
      </c>
    </row>
    <row r="454" spans="1:20" x14ac:dyDescent="0.35">
      <c r="A454" s="23">
        <f>IF(E454=$A$1,MAX($A$2:$A453)+1,0)</f>
        <v>0</v>
      </c>
      <c r="B454" s="30" t="s">
        <v>271</v>
      </c>
      <c r="C454" s="30" t="s">
        <v>243</v>
      </c>
      <c r="D454" s="30"/>
      <c r="E454" s="30" t="str">
        <f t="shared" si="129"/>
        <v/>
      </c>
      <c r="F454" s="35">
        <v>26</v>
      </c>
      <c r="G454" s="35">
        <v>0</v>
      </c>
      <c r="H454" s="35" t="s">
        <v>237</v>
      </c>
      <c r="I454" s="36"/>
      <c r="J454" s="33">
        <v>43036</v>
      </c>
      <c r="K454" s="36"/>
      <c r="L454" s="32">
        <v>0.66666666666666663</v>
      </c>
      <c r="M454" s="35" t="s">
        <v>208</v>
      </c>
      <c r="N454" s="35" t="s">
        <v>103</v>
      </c>
      <c r="O454" s="35" t="s">
        <v>14</v>
      </c>
      <c r="P454" s="35" t="s">
        <v>101</v>
      </c>
      <c r="Q454" s="35">
        <v>3</v>
      </c>
      <c r="R454" s="35">
        <v>1</v>
      </c>
      <c r="S454" s="35">
        <v>0</v>
      </c>
      <c r="T454" s="35">
        <v>1</v>
      </c>
    </row>
    <row r="455" spans="1:20" x14ac:dyDescent="0.35">
      <c r="A455" s="23">
        <f>IF(E455=$A$1,MAX($A$2:$A454)+1,0)</f>
        <v>0</v>
      </c>
      <c r="B455" s="30" t="s">
        <v>271</v>
      </c>
      <c r="C455" s="30" t="s">
        <v>243</v>
      </c>
      <c r="D455" s="30"/>
      <c r="E455" s="30" t="str">
        <f t="shared" ref="E455:E509" si="148">IF(D455="","",LEFT(D455,LEN(D455)-2))</f>
        <v/>
      </c>
      <c r="F455" s="35">
        <v>27</v>
      </c>
      <c r="G455" s="35">
        <v>0</v>
      </c>
      <c r="H455" s="35" t="s">
        <v>237</v>
      </c>
      <c r="I455" s="36"/>
      <c r="J455" s="33">
        <v>43036</v>
      </c>
      <c r="K455" s="36"/>
      <c r="L455" s="32">
        <v>0.75</v>
      </c>
      <c r="M455" s="35" t="s">
        <v>200</v>
      </c>
      <c r="N455" s="35" t="s">
        <v>107</v>
      </c>
      <c r="O455" s="35" t="s">
        <v>14</v>
      </c>
      <c r="P455" s="35" t="s">
        <v>101</v>
      </c>
      <c r="Q455" s="35">
        <v>7</v>
      </c>
      <c r="R455" s="35">
        <v>1</v>
      </c>
      <c r="S455" s="35">
        <v>0</v>
      </c>
      <c r="T455" s="35">
        <v>1</v>
      </c>
    </row>
    <row r="456" spans="1:20" x14ac:dyDescent="0.35">
      <c r="A456" s="23">
        <f>IF(E456=$A$1,MAX($A$2:$A455)+1,0)</f>
        <v>0</v>
      </c>
      <c r="B456" s="30" t="s">
        <v>271</v>
      </c>
      <c r="C456" s="30" t="s">
        <v>244</v>
      </c>
      <c r="D456" s="30" t="str">
        <f t="shared" ref="D456" si="149">N456</f>
        <v>SV Lohhof 5</v>
      </c>
      <c r="E456" s="30" t="str">
        <f t="shared" si="148"/>
        <v>SV Lohhof</v>
      </c>
      <c r="F456" s="35">
        <v>28</v>
      </c>
      <c r="G456" s="35">
        <v>0</v>
      </c>
      <c r="H456" s="35" t="s">
        <v>237</v>
      </c>
      <c r="I456" s="36"/>
      <c r="J456" s="33">
        <v>43050</v>
      </c>
      <c r="K456" s="36"/>
      <c r="L456" s="32">
        <v>0.58333333333333337</v>
      </c>
      <c r="M456" s="35" t="s">
        <v>14</v>
      </c>
      <c r="N456" s="35" t="s">
        <v>101</v>
      </c>
      <c r="O456" s="35" t="s">
        <v>213</v>
      </c>
      <c r="P456" s="35" t="s">
        <v>105</v>
      </c>
      <c r="Q456" s="35">
        <v>1</v>
      </c>
      <c r="R456" s="35">
        <v>5</v>
      </c>
      <c r="S456" s="35">
        <v>0</v>
      </c>
      <c r="T456" s="35">
        <v>1</v>
      </c>
    </row>
    <row r="457" spans="1:20" x14ac:dyDescent="0.35">
      <c r="A457" s="23">
        <f>IF(E457=$A$1,MAX($A$2:$A456)+1,0)</f>
        <v>0</v>
      </c>
      <c r="B457" s="30" t="s">
        <v>271</v>
      </c>
      <c r="C457" s="30" t="s">
        <v>244</v>
      </c>
      <c r="D457" s="30"/>
      <c r="E457" s="30" t="str">
        <f t="shared" si="148"/>
        <v/>
      </c>
      <c r="F457" s="35">
        <v>29</v>
      </c>
      <c r="G457" s="35">
        <v>0</v>
      </c>
      <c r="H457" s="35" t="s">
        <v>237</v>
      </c>
      <c r="I457" s="36"/>
      <c r="J457" s="33">
        <v>43050</v>
      </c>
      <c r="K457" s="36"/>
      <c r="L457" s="32">
        <v>0.66666666666666663</v>
      </c>
      <c r="M457" s="35" t="s">
        <v>213</v>
      </c>
      <c r="N457" s="35" t="s">
        <v>105</v>
      </c>
      <c r="O457" s="35" t="s">
        <v>199</v>
      </c>
      <c r="P457" s="35" t="s">
        <v>104</v>
      </c>
      <c r="Q457" s="35">
        <v>5</v>
      </c>
      <c r="R457" s="35">
        <v>4</v>
      </c>
      <c r="S457" s="35">
        <v>0</v>
      </c>
      <c r="T457" s="35">
        <v>1</v>
      </c>
    </row>
    <row r="458" spans="1:20" x14ac:dyDescent="0.35">
      <c r="A458" s="23">
        <f>IF(E458=$A$1,MAX($A$2:$A457)+1,0)</f>
        <v>0</v>
      </c>
      <c r="B458" s="30" t="s">
        <v>271</v>
      </c>
      <c r="C458" s="30" t="s">
        <v>244</v>
      </c>
      <c r="D458" s="30"/>
      <c r="E458" s="30" t="str">
        <f t="shared" si="148"/>
        <v/>
      </c>
      <c r="F458" s="35">
        <v>30</v>
      </c>
      <c r="G458" s="35">
        <v>0</v>
      </c>
      <c r="H458" s="35" t="s">
        <v>237</v>
      </c>
      <c r="I458" s="36"/>
      <c r="J458" s="33">
        <v>43050</v>
      </c>
      <c r="K458" s="36"/>
      <c r="L458" s="32">
        <v>0.75</v>
      </c>
      <c r="M458" s="35" t="s">
        <v>14</v>
      </c>
      <c r="N458" s="35" t="s">
        <v>101</v>
      </c>
      <c r="O458" s="35" t="s">
        <v>199</v>
      </c>
      <c r="P458" s="35" t="s">
        <v>104</v>
      </c>
      <c r="Q458" s="35">
        <v>1</v>
      </c>
      <c r="R458" s="35">
        <v>4</v>
      </c>
      <c r="S458" s="35">
        <v>0</v>
      </c>
      <c r="T458" s="35">
        <v>1</v>
      </c>
    </row>
    <row r="459" spans="1:20" x14ac:dyDescent="0.35">
      <c r="A459" s="23">
        <f>IF(E459=$A$1,MAX($A$2:$A458)+1,0)</f>
        <v>0</v>
      </c>
      <c r="B459" s="30" t="s">
        <v>271</v>
      </c>
      <c r="C459" s="30" t="s">
        <v>244</v>
      </c>
      <c r="D459" s="30" t="str">
        <f t="shared" ref="D459" si="150">N459</f>
        <v>SG Allianz-Unterföhring 2</v>
      </c>
      <c r="E459" s="30" t="str">
        <f t="shared" si="148"/>
        <v>SG Allianz-Unterföhring</v>
      </c>
      <c r="F459" s="35">
        <v>31</v>
      </c>
      <c r="G459" s="35">
        <v>0</v>
      </c>
      <c r="H459" s="35" t="s">
        <v>237</v>
      </c>
      <c r="I459" s="36"/>
      <c r="J459" s="33">
        <v>43050</v>
      </c>
      <c r="K459" s="36"/>
      <c r="L459" s="32">
        <v>0.58333333333333337</v>
      </c>
      <c r="M459" s="35" t="s">
        <v>192</v>
      </c>
      <c r="N459" s="35" t="s">
        <v>102</v>
      </c>
      <c r="O459" s="35" t="s">
        <v>208</v>
      </c>
      <c r="P459" s="35" t="s">
        <v>103</v>
      </c>
      <c r="Q459" s="35">
        <v>2</v>
      </c>
      <c r="R459" s="35">
        <v>3</v>
      </c>
      <c r="S459" s="35">
        <v>0</v>
      </c>
      <c r="T459" s="35">
        <v>1</v>
      </c>
    </row>
    <row r="460" spans="1:20" x14ac:dyDescent="0.35">
      <c r="A460" s="23">
        <f>IF(E460=$A$1,MAX($A$2:$A459)+1,0)</f>
        <v>0</v>
      </c>
      <c r="B460" s="30" t="s">
        <v>271</v>
      </c>
      <c r="C460" s="30" t="s">
        <v>244</v>
      </c>
      <c r="D460" s="30"/>
      <c r="E460" s="30" t="str">
        <f t="shared" si="148"/>
        <v/>
      </c>
      <c r="F460" s="35">
        <v>32</v>
      </c>
      <c r="G460" s="35">
        <v>0</v>
      </c>
      <c r="H460" s="35" t="s">
        <v>237</v>
      </c>
      <c r="I460" s="36"/>
      <c r="J460" s="33">
        <v>43050</v>
      </c>
      <c r="K460" s="36"/>
      <c r="L460" s="32">
        <v>0.66666666666666663</v>
      </c>
      <c r="M460" s="35" t="s">
        <v>208</v>
      </c>
      <c r="N460" s="35" t="s">
        <v>103</v>
      </c>
      <c r="O460" s="35" t="s">
        <v>186</v>
      </c>
      <c r="P460" s="35" t="s">
        <v>108</v>
      </c>
      <c r="Q460" s="35">
        <v>3</v>
      </c>
      <c r="R460" s="35">
        <v>8</v>
      </c>
      <c r="S460" s="35">
        <v>0</v>
      </c>
      <c r="T460" s="35">
        <v>1</v>
      </c>
    </row>
    <row r="461" spans="1:20" x14ac:dyDescent="0.35">
      <c r="A461" s="23">
        <f>IF(E461=$A$1,MAX($A$2:$A460)+1,0)</f>
        <v>0</v>
      </c>
      <c r="B461" s="30" t="s">
        <v>271</v>
      </c>
      <c r="C461" s="30" t="s">
        <v>244</v>
      </c>
      <c r="D461" s="30"/>
      <c r="E461" s="30" t="str">
        <f t="shared" si="148"/>
        <v/>
      </c>
      <c r="F461" s="35">
        <v>33</v>
      </c>
      <c r="G461" s="35">
        <v>0</v>
      </c>
      <c r="H461" s="35" t="s">
        <v>237</v>
      </c>
      <c r="I461" s="36"/>
      <c r="J461" s="33">
        <v>43050</v>
      </c>
      <c r="K461" s="36"/>
      <c r="L461" s="32">
        <v>0.75</v>
      </c>
      <c r="M461" s="35" t="s">
        <v>192</v>
      </c>
      <c r="N461" s="35" t="s">
        <v>102</v>
      </c>
      <c r="O461" s="35" t="s">
        <v>186</v>
      </c>
      <c r="P461" s="35" t="s">
        <v>108</v>
      </c>
      <c r="Q461" s="35">
        <v>2</v>
      </c>
      <c r="R461" s="35">
        <v>8</v>
      </c>
      <c r="S461" s="35">
        <v>0</v>
      </c>
      <c r="T461" s="35">
        <v>1</v>
      </c>
    </row>
    <row r="462" spans="1:20" x14ac:dyDescent="0.35">
      <c r="A462" s="23">
        <f>IF(E462=$A$1,MAX($A$2:$A461)+1,0)</f>
        <v>0</v>
      </c>
      <c r="B462" s="30" t="s">
        <v>271</v>
      </c>
      <c r="C462" s="30" t="s">
        <v>244</v>
      </c>
      <c r="D462" s="30" t="str">
        <f t="shared" ref="D462" si="151">N462</f>
        <v>BC Freising 1969 2</v>
      </c>
      <c r="E462" s="30" t="str">
        <f t="shared" si="148"/>
        <v>BC Freising 1969</v>
      </c>
      <c r="F462" s="35">
        <v>34</v>
      </c>
      <c r="G462" s="35">
        <v>0</v>
      </c>
      <c r="H462" s="35" t="s">
        <v>237</v>
      </c>
      <c r="I462" s="36"/>
      <c r="J462" s="33">
        <v>43050</v>
      </c>
      <c r="K462" s="36"/>
      <c r="L462" s="32">
        <v>0.58333333333333337</v>
      </c>
      <c r="M462" s="35" t="s">
        <v>183</v>
      </c>
      <c r="N462" s="35" t="s">
        <v>109</v>
      </c>
      <c r="O462" s="35" t="s">
        <v>200</v>
      </c>
      <c r="P462" s="35" t="s">
        <v>107</v>
      </c>
      <c r="Q462" s="35">
        <v>9</v>
      </c>
      <c r="R462" s="35">
        <v>7</v>
      </c>
      <c r="S462" s="35">
        <v>0</v>
      </c>
      <c r="T462" s="35">
        <v>1</v>
      </c>
    </row>
    <row r="463" spans="1:20" x14ac:dyDescent="0.35">
      <c r="A463" s="23">
        <f>IF(E463=$A$1,MAX($A$2:$A462)+1,0)</f>
        <v>0</v>
      </c>
      <c r="B463" s="30" t="s">
        <v>271</v>
      </c>
      <c r="C463" s="30" t="s">
        <v>244</v>
      </c>
      <c r="D463" s="30"/>
      <c r="E463" s="30" t="str">
        <f t="shared" si="148"/>
        <v/>
      </c>
      <c r="F463" s="35">
        <v>35</v>
      </c>
      <c r="G463" s="35">
        <v>0</v>
      </c>
      <c r="H463" s="35" t="s">
        <v>237</v>
      </c>
      <c r="I463" s="36"/>
      <c r="J463" s="33">
        <v>43050</v>
      </c>
      <c r="K463" s="36"/>
      <c r="L463" s="32">
        <v>0.66666666666666663</v>
      </c>
      <c r="M463" s="35" t="s">
        <v>200</v>
      </c>
      <c r="N463" s="35" t="s">
        <v>107</v>
      </c>
      <c r="O463" s="35" t="s">
        <v>181</v>
      </c>
      <c r="P463" s="35" t="s">
        <v>106</v>
      </c>
      <c r="Q463" s="35">
        <v>7</v>
      </c>
      <c r="R463" s="35">
        <v>6</v>
      </c>
      <c r="S463" s="35">
        <v>0</v>
      </c>
      <c r="T463" s="35">
        <v>1</v>
      </c>
    </row>
    <row r="464" spans="1:20" x14ac:dyDescent="0.35">
      <c r="A464" s="23">
        <f>IF(E464=$A$1,MAX($A$2:$A463)+1,0)</f>
        <v>0</v>
      </c>
      <c r="B464" s="30" t="s">
        <v>271</v>
      </c>
      <c r="C464" s="30" t="s">
        <v>244</v>
      </c>
      <c r="D464" s="30"/>
      <c r="E464" s="30" t="str">
        <f t="shared" si="148"/>
        <v/>
      </c>
      <c r="F464" s="35">
        <v>36</v>
      </c>
      <c r="G464" s="35">
        <v>0</v>
      </c>
      <c r="H464" s="35" t="s">
        <v>237</v>
      </c>
      <c r="I464" s="36"/>
      <c r="J464" s="33">
        <v>43050</v>
      </c>
      <c r="K464" s="36"/>
      <c r="L464" s="32">
        <v>0.75</v>
      </c>
      <c r="M464" s="35" t="s">
        <v>183</v>
      </c>
      <c r="N464" s="35" t="s">
        <v>109</v>
      </c>
      <c r="O464" s="35" t="s">
        <v>181</v>
      </c>
      <c r="P464" s="35" t="s">
        <v>106</v>
      </c>
      <c r="Q464" s="35">
        <v>9</v>
      </c>
      <c r="R464" s="35">
        <v>6</v>
      </c>
      <c r="S464" s="35">
        <v>0</v>
      </c>
      <c r="T464" s="35">
        <v>1</v>
      </c>
    </row>
    <row r="465" spans="1:20" x14ac:dyDescent="0.35">
      <c r="A465" s="23">
        <f>IF(E465=$A$1,MAX($A$2:$A464)+1,0)</f>
        <v>0</v>
      </c>
      <c r="B465" s="30" t="s">
        <v>271</v>
      </c>
      <c r="C465" s="30" t="s">
        <v>245</v>
      </c>
      <c r="D465" s="30" t="str">
        <f t="shared" ref="D465" si="152">N465</f>
        <v>BC Pfaffenhofen-Scheyern 2</v>
      </c>
      <c r="E465" s="30" t="str">
        <f t="shared" si="148"/>
        <v>BC Pfaffenhofen-Scheyern</v>
      </c>
      <c r="F465" s="35">
        <v>37</v>
      </c>
      <c r="G465" s="35">
        <v>1</v>
      </c>
      <c r="H465" s="35" t="s">
        <v>237</v>
      </c>
      <c r="I465" s="36"/>
      <c r="J465" s="33">
        <v>43120</v>
      </c>
      <c r="K465" s="36"/>
      <c r="L465" s="32">
        <v>0.58333333333333337</v>
      </c>
      <c r="M465" s="35" t="s">
        <v>208</v>
      </c>
      <c r="N465" s="35" t="s">
        <v>103</v>
      </c>
      <c r="O465" s="35" t="s">
        <v>200</v>
      </c>
      <c r="P465" s="35" t="s">
        <v>107</v>
      </c>
      <c r="Q465" s="35">
        <v>3</v>
      </c>
      <c r="R465" s="35">
        <v>7</v>
      </c>
      <c r="S465" s="35">
        <v>0</v>
      </c>
      <c r="T465" s="35">
        <v>1</v>
      </c>
    </row>
    <row r="466" spans="1:20" x14ac:dyDescent="0.35">
      <c r="A466" s="23">
        <f>IF(E466=$A$1,MAX($A$2:$A465)+1,0)</f>
        <v>0</v>
      </c>
      <c r="B466" s="30" t="s">
        <v>271</v>
      </c>
      <c r="C466" s="30" t="s">
        <v>245</v>
      </c>
      <c r="D466" s="30"/>
      <c r="E466" s="30" t="str">
        <f t="shared" si="148"/>
        <v/>
      </c>
      <c r="F466" s="35">
        <v>38</v>
      </c>
      <c r="G466" s="35">
        <v>1</v>
      </c>
      <c r="H466" s="35" t="s">
        <v>237</v>
      </c>
      <c r="I466" s="36"/>
      <c r="J466" s="33">
        <v>43120</v>
      </c>
      <c r="K466" s="36"/>
      <c r="L466" s="32">
        <v>0.66666666666666663</v>
      </c>
      <c r="M466" s="35" t="s">
        <v>200</v>
      </c>
      <c r="N466" s="35" t="s">
        <v>107</v>
      </c>
      <c r="O466" s="35" t="s">
        <v>199</v>
      </c>
      <c r="P466" s="35" t="s">
        <v>104</v>
      </c>
      <c r="Q466" s="35">
        <v>7</v>
      </c>
      <c r="R466" s="35">
        <v>4</v>
      </c>
      <c r="S466" s="35">
        <v>0</v>
      </c>
      <c r="T466" s="35">
        <v>1</v>
      </c>
    </row>
    <row r="467" spans="1:20" x14ac:dyDescent="0.35">
      <c r="A467" s="23">
        <f>IF(E467=$A$1,MAX($A$2:$A466)+1,0)</f>
        <v>0</v>
      </c>
      <c r="B467" s="30" t="s">
        <v>271</v>
      </c>
      <c r="C467" s="30" t="s">
        <v>245</v>
      </c>
      <c r="D467" s="30"/>
      <c r="E467" s="30" t="str">
        <f t="shared" si="148"/>
        <v/>
      </c>
      <c r="F467" s="35">
        <v>39</v>
      </c>
      <c r="G467" s="35">
        <v>1</v>
      </c>
      <c r="H467" s="35" t="s">
        <v>237</v>
      </c>
      <c r="I467" s="36"/>
      <c r="J467" s="33">
        <v>43120</v>
      </c>
      <c r="K467" s="36"/>
      <c r="L467" s="32">
        <v>0.75</v>
      </c>
      <c r="M467" s="35" t="s">
        <v>208</v>
      </c>
      <c r="N467" s="35" t="s">
        <v>103</v>
      </c>
      <c r="O467" s="35" t="s">
        <v>199</v>
      </c>
      <c r="P467" s="35" t="s">
        <v>104</v>
      </c>
      <c r="Q467" s="35">
        <v>3</v>
      </c>
      <c r="R467" s="35">
        <v>4</v>
      </c>
      <c r="S467" s="35">
        <v>0</v>
      </c>
      <c r="T467" s="35">
        <v>1</v>
      </c>
    </row>
    <row r="468" spans="1:20" x14ac:dyDescent="0.35">
      <c r="A468" s="23">
        <f>IF(E468=$A$1,MAX($A$2:$A467)+1,0)</f>
        <v>0</v>
      </c>
      <c r="B468" s="30" t="s">
        <v>271</v>
      </c>
      <c r="C468" s="30" t="s">
        <v>245</v>
      </c>
      <c r="D468" s="30" t="str">
        <f t="shared" ref="D468" si="153">N468</f>
        <v>DJK Ingolstadt 3</v>
      </c>
      <c r="E468" s="30" t="str">
        <f t="shared" si="148"/>
        <v>DJK Ingolstadt</v>
      </c>
      <c r="F468" s="35">
        <v>40</v>
      </c>
      <c r="G468" s="35">
        <v>1</v>
      </c>
      <c r="H468" s="35" t="s">
        <v>237</v>
      </c>
      <c r="I468" s="36"/>
      <c r="J468" s="33">
        <v>43120</v>
      </c>
      <c r="K468" s="36"/>
      <c r="L468" s="32">
        <v>0.58333333333333337</v>
      </c>
      <c r="M468" s="35" t="s">
        <v>186</v>
      </c>
      <c r="N468" s="35" t="s">
        <v>108</v>
      </c>
      <c r="O468" s="35" t="s">
        <v>181</v>
      </c>
      <c r="P468" s="35" t="s">
        <v>106</v>
      </c>
      <c r="Q468" s="35">
        <v>8</v>
      </c>
      <c r="R468" s="35">
        <v>6</v>
      </c>
      <c r="S468" s="35">
        <v>0</v>
      </c>
      <c r="T468" s="35">
        <v>1</v>
      </c>
    </row>
    <row r="469" spans="1:20" x14ac:dyDescent="0.35">
      <c r="A469" s="23">
        <f>IF(E469=$A$1,MAX($A$2:$A468)+1,0)</f>
        <v>0</v>
      </c>
      <c r="B469" s="30" t="s">
        <v>271</v>
      </c>
      <c r="C469" s="30" t="s">
        <v>245</v>
      </c>
      <c r="D469" s="30"/>
      <c r="E469" s="30" t="str">
        <f t="shared" si="148"/>
        <v/>
      </c>
      <c r="F469" s="35">
        <v>41</v>
      </c>
      <c r="G469" s="35">
        <v>1</v>
      </c>
      <c r="H469" s="35" t="s">
        <v>237</v>
      </c>
      <c r="I469" s="36"/>
      <c r="J469" s="33">
        <v>43120</v>
      </c>
      <c r="K469" s="36"/>
      <c r="L469" s="32">
        <v>0.66666666666666663</v>
      </c>
      <c r="M469" s="35" t="s">
        <v>181</v>
      </c>
      <c r="N469" s="35" t="s">
        <v>106</v>
      </c>
      <c r="O469" s="35" t="s">
        <v>192</v>
      </c>
      <c r="P469" s="35" t="s">
        <v>102</v>
      </c>
      <c r="Q469" s="35">
        <v>6</v>
      </c>
      <c r="R469" s="35">
        <v>2</v>
      </c>
      <c r="S469" s="35">
        <v>0</v>
      </c>
      <c r="T469" s="35">
        <v>1</v>
      </c>
    </row>
    <row r="470" spans="1:20" x14ac:dyDescent="0.35">
      <c r="A470" s="23">
        <f>IF(E470=$A$1,MAX($A$2:$A469)+1,0)</f>
        <v>0</v>
      </c>
      <c r="B470" s="30" t="s">
        <v>271</v>
      </c>
      <c r="C470" s="30" t="s">
        <v>245</v>
      </c>
      <c r="D470" s="30"/>
      <c r="E470" s="30" t="str">
        <f t="shared" si="148"/>
        <v/>
      </c>
      <c r="F470" s="35">
        <v>42</v>
      </c>
      <c r="G470" s="35">
        <v>1</v>
      </c>
      <c r="H470" s="35" t="s">
        <v>237</v>
      </c>
      <c r="I470" s="36"/>
      <c r="J470" s="33">
        <v>43120</v>
      </c>
      <c r="K470" s="36"/>
      <c r="L470" s="32">
        <v>0.75</v>
      </c>
      <c r="M470" s="35" t="s">
        <v>186</v>
      </c>
      <c r="N470" s="35" t="s">
        <v>108</v>
      </c>
      <c r="O470" s="35" t="s">
        <v>192</v>
      </c>
      <c r="P470" s="35" t="s">
        <v>102</v>
      </c>
      <c r="Q470" s="35">
        <v>8</v>
      </c>
      <c r="R470" s="35">
        <v>2</v>
      </c>
      <c r="S470" s="35">
        <v>0</v>
      </c>
      <c r="T470" s="35">
        <v>1</v>
      </c>
    </row>
    <row r="471" spans="1:20" x14ac:dyDescent="0.35">
      <c r="A471" s="23">
        <f>IF(E471=$A$1,MAX($A$2:$A470)+1,0)</f>
        <v>0</v>
      </c>
      <c r="B471" s="30" t="s">
        <v>271</v>
      </c>
      <c r="C471" s="30" t="s">
        <v>245</v>
      </c>
      <c r="D471" s="30" t="str">
        <f t="shared" ref="D471" si="154">N471</f>
        <v>BC Freising 1969 2</v>
      </c>
      <c r="E471" s="30" t="str">
        <f t="shared" si="148"/>
        <v>BC Freising 1969</v>
      </c>
      <c r="F471" s="35">
        <v>43</v>
      </c>
      <c r="G471" s="35">
        <v>1</v>
      </c>
      <c r="H471" s="35" t="s">
        <v>237</v>
      </c>
      <c r="I471" s="36"/>
      <c r="J471" s="33">
        <v>43120</v>
      </c>
      <c r="K471" s="36"/>
      <c r="L471" s="32">
        <v>0.58333333333333337</v>
      </c>
      <c r="M471" s="35" t="s">
        <v>183</v>
      </c>
      <c r="N471" s="35" t="s">
        <v>109</v>
      </c>
      <c r="O471" s="35" t="s">
        <v>213</v>
      </c>
      <c r="P471" s="35" t="s">
        <v>105</v>
      </c>
      <c r="Q471" s="35">
        <v>9</v>
      </c>
      <c r="R471" s="35">
        <v>5</v>
      </c>
      <c r="S471" s="35">
        <v>0</v>
      </c>
      <c r="T471" s="35">
        <v>1</v>
      </c>
    </row>
    <row r="472" spans="1:20" x14ac:dyDescent="0.35">
      <c r="A472" s="23">
        <f>IF(E472=$A$1,MAX($A$2:$A471)+1,0)</f>
        <v>0</v>
      </c>
      <c r="B472" s="30" t="s">
        <v>271</v>
      </c>
      <c r="C472" s="30" t="s">
        <v>245</v>
      </c>
      <c r="D472" s="30"/>
      <c r="E472" s="30" t="str">
        <f t="shared" si="148"/>
        <v/>
      </c>
      <c r="F472" s="35">
        <v>44</v>
      </c>
      <c r="G472" s="35">
        <v>1</v>
      </c>
      <c r="H472" s="35" t="s">
        <v>237</v>
      </c>
      <c r="I472" s="36"/>
      <c r="J472" s="33">
        <v>43120</v>
      </c>
      <c r="K472" s="36"/>
      <c r="L472" s="32">
        <v>0.66666666666666663</v>
      </c>
      <c r="M472" s="35" t="s">
        <v>213</v>
      </c>
      <c r="N472" s="35" t="s">
        <v>105</v>
      </c>
      <c r="O472" s="35" t="s">
        <v>14</v>
      </c>
      <c r="P472" s="35" t="s">
        <v>101</v>
      </c>
      <c r="Q472" s="35">
        <v>5</v>
      </c>
      <c r="R472" s="35">
        <v>1</v>
      </c>
      <c r="S472" s="35">
        <v>0</v>
      </c>
      <c r="T472" s="35">
        <v>1</v>
      </c>
    </row>
    <row r="473" spans="1:20" x14ac:dyDescent="0.35">
      <c r="A473" s="23">
        <f>IF(E473=$A$1,MAX($A$2:$A472)+1,0)</f>
        <v>0</v>
      </c>
      <c r="B473" s="30" t="s">
        <v>271</v>
      </c>
      <c r="C473" s="30" t="s">
        <v>245</v>
      </c>
      <c r="D473" s="30"/>
      <c r="E473" s="30" t="str">
        <f t="shared" si="148"/>
        <v/>
      </c>
      <c r="F473" s="35">
        <v>45</v>
      </c>
      <c r="G473" s="35">
        <v>1</v>
      </c>
      <c r="H473" s="35" t="s">
        <v>237</v>
      </c>
      <c r="I473" s="36"/>
      <c r="J473" s="33">
        <v>43120</v>
      </c>
      <c r="K473" s="36"/>
      <c r="L473" s="32">
        <v>0.75</v>
      </c>
      <c r="M473" s="35" t="s">
        <v>183</v>
      </c>
      <c r="N473" s="35" t="s">
        <v>109</v>
      </c>
      <c r="O473" s="35" t="s">
        <v>14</v>
      </c>
      <c r="P473" s="35" t="s">
        <v>101</v>
      </c>
      <c r="Q473" s="35">
        <v>9</v>
      </c>
      <c r="R473" s="35">
        <v>1</v>
      </c>
      <c r="S473" s="35">
        <v>0</v>
      </c>
      <c r="T473" s="35">
        <v>1</v>
      </c>
    </row>
    <row r="474" spans="1:20" x14ac:dyDescent="0.35">
      <c r="A474" s="23">
        <f>IF(E474=$A$1,MAX($A$2:$A473)+1,0)</f>
        <v>0</v>
      </c>
      <c r="B474" s="30" t="s">
        <v>271</v>
      </c>
      <c r="C474" s="30" t="s">
        <v>246</v>
      </c>
      <c r="D474" s="30" t="str">
        <f t="shared" ref="D474" si="155">N474</f>
        <v>SV Lohhof 5</v>
      </c>
      <c r="E474" s="30" t="str">
        <f t="shared" si="148"/>
        <v>SV Lohhof</v>
      </c>
      <c r="F474" s="35">
        <v>46</v>
      </c>
      <c r="G474" s="35">
        <v>1</v>
      </c>
      <c r="H474" s="35" t="s">
        <v>237</v>
      </c>
      <c r="I474" s="36"/>
      <c r="J474" s="33">
        <v>43142</v>
      </c>
      <c r="K474" s="36"/>
      <c r="L474" s="32">
        <v>0.58333333333333337</v>
      </c>
      <c r="M474" s="35" t="s">
        <v>14</v>
      </c>
      <c r="N474" s="35" t="s">
        <v>101</v>
      </c>
      <c r="O474" s="35" t="s">
        <v>208</v>
      </c>
      <c r="P474" s="35" t="s">
        <v>103</v>
      </c>
      <c r="Q474" s="35">
        <v>1</v>
      </c>
      <c r="R474" s="35">
        <v>3</v>
      </c>
      <c r="S474" s="35">
        <v>0</v>
      </c>
      <c r="T474" s="35">
        <v>1</v>
      </c>
    </row>
    <row r="475" spans="1:20" x14ac:dyDescent="0.35">
      <c r="A475" s="23">
        <f>IF(E475=$A$1,MAX($A$2:$A474)+1,0)</f>
        <v>0</v>
      </c>
      <c r="B475" s="30" t="s">
        <v>271</v>
      </c>
      <c r="C475" s="30" t="s">
        <v>246</v>
      </c>
      <c r="D475" s="30"/>
      <c r="E475" s="30" t="str">
        <f t="shared" si="148"/>
        <v/>
      </c>
      <c r="F475" s="35">
        <v>47</v>
      </c>
      <c r="G475" s="35">
        <v>1</v>
      </c>
      <c r="H475" s="35" t="s">
        <v>237</v>
      </c>
      <c r="I475" s="36"/>
      <c r="J475" s="33">
        <v>43142</v>
      </c>
      <c r="K475" s="36"/>
      <c r="L475" s="32">
        <v>0.66666666666666663</v>
      </c>
      <c r="M475" s="35" t="s">
        <v>208</v>
      </c>
      <c r="N475" s="35" t="s">
        <v>103</v>
      </c>
      <c r="O475" s="35" t="s">
        <v>192</v>
      </c>
      <c r="P475" s="35" t="s">
        <v>102</v>
      </c>
      <c r="Q475" s="35">
        <v>3</v>
      </c>
      <c r="R475" s="35">
        <v>2</v>
      </c>
      <c r="S475" s="35">
        <v>0</v>
      </c>
      <c r="T475" s="35">
        <v>1</v>
      </c>
    </row>
    <row r="476" spans="1:20" x14ac:dyDescent="0.35">
      <c r="A476" s="23">
        <f>IF(E476=$A$1,MAX($A$2:$A475)+1,0)</f>
        <v>0</v>
      </c>
      <c r="B476" s="30" t="s">
        <v>271</v>
      </c>
      <c r="C476" s="30" t="s">
        <v>246</v>
      </c>
      <c r="D476" s="30"/>
      <c r="E476" s="30" t="str">
        <f t="shared" si="148"/>
        <v/>
      </c>
      <c r="F476" s="35">
        <v>48</v>
      </c>
      <c r="G476" s="35">
        <v>1</v>
      </c>
      <c r="H476" s="35" t="s">
        <v>237</v>
      </c>
      <c r="I476" s="36"/>
      <c r="J476" s="33">
        <v>43142</v>
      </c>
      <c r="K476" s="36"/>
      <c r="L476" s="32">
        <v>0.75</v>
      </c>
      <c r="M476" s="35" t="s">
        <v>14</v>
      </c>
      <c r="N476" s="35" t="s">
        <v>101</v>
      </c>
      <c r="O476" s="35" t="s">
        <v>192</v>
      </c>
      <c r="P476" s="35" t="s">
        <v>102</v>
      </c>
      <c r="Q476" s="35">
        <v>1</v>
      </c>
      <c r="R476" s="35">
        <v>2</v>
      </c>
      <c r="S476" s="35">
        <v>0</v>
      </c>
      <c r="T476" s="35">
        <v>1</v>
      </c>
    </row>
    <row r="477" spans="1:20" x14ac:dyDescent="0.35">
      <c r="A477" s="23">
        <f>IF(E477=$A$1,MAX($A$2:$A476)+1,0)</f>
        <v>0</v>
      </c>
      <c r="B477" s="30" t="s">
        <v>271</v>
      </c>
      <c r="C477" s="30" t="s">
        <v>246</v>
      </c>
      <c r="D477" s="30" t="str">
        <f t="shared" ref="D477" si="156">N477</f>
        <v>BSV Neuburg 1</v>
      </c>
      <c r="E477" s="30" t="str">
        <f t="shared" si="148"/>
        <v>BSV Neuburg</v>
      </c>
      <c r="F477" s="35">
        <v>49</v>
      </c>
      <c r="G477" s="35">
        <v>1</v>
      </c>
      <c r="H477" s="35" t="s">
        <v>237</v>
      </c>
      <c r="I477" s="36"/>
      <c r="J477" s="33">
        <v>43142</v>
      </c>
      <c r="K477" s="36"/>
      <c r="L477" s="32">
        <v>0.58333333333333337</v>
      </c>
      <c r="M477" s="35" t="s">
        <v>199</v>
      </c>
      <c r="N477" s="35" t="s">
        <v>104</v>
      </c>
      <c r="O477" s="35" t="s">
        <v>213</v>
      </c>
      <c r="P477" s="35" t="s">
        <v>105</v>
      </c>
      <c r="Q477" s="35">
        <v>4</v>
      </c>
      <c r="R477" s="35">
        <v>5</v>
      </c>
      <c r="S477" s="35">
        <v>0</v>
      </c>
      <c r="T477" s="35">
        <v>1</v>
      </c>
    </row>
    <row r="478" spans="1:20" x14ac:dyDescent="0.35">
      <c r="A478" s="23">
        <f>IF(E478=$A$1,MAX($A$2:$A477)+1,0)</f>
        <v>0</v>
      </c>
      <c r="B478" s="30" t="s">
        <v>271</v>
      </c>
      <c r="C478" s="30" t="s">
        <v>246</v>
      </c>
      <c r="D478" s="30"/>
      <c r="E478" s="30" t="str">
        <f t="shared" si="148"/>
        <v/>
      </c>
      <c r="F478" s="35">
        <v>50</v>
      </c>
      <c r="G478" s="35">
        <v>1</v>
      </c>
      <c r="H478" s="35" t="s">
        <v>237</v>
      </c>
      <c r="I478" s="36"/>
      <c r="J478" s="33">
        <v>43142</v>
      </c>
      <c r="K478" s="36"/>
      <c r="L478" s="32">
        <v>0.66666666666666663</v>
      </c>
      <c r="M478" s="35" t="s">
        <v>213</v>
      </c>
      <c r="N478" s="35" t="s">
        <v>105</v>
      </c>
      <c r="O478" s="35" t="s">
        <v>181</v>
      </c>
      <c r="P478" s="35" t="s">
        <v>106</v>
      </c>
      <c r="Q478" s="35">
        <v>5</v>
      </c>
      <c r="R478" s="35">
        <v>6</v>
      </c>
      <c r="S478" s="35">
        <v>0</v>
      </c>
      <c r="T478" s="35">
        <v>1</v>
      </c>
    </row>
    <row r="479" spans="1:20" x14ac:dyDescent="0.35">
      <c r="A479" s="23">
        <f>IF(E479=$A$1,MAX($A$2:$A478)+1,0)</f>
        <v>0</v>
      </c>
      <c r="B479" s="30" t="s">
        <v>271</v>
      </c>
      <c r="C479" s="30" t="s">
        <v>246</v>
      </c>
      <c r="D479" s="30"/>
      <c r="E479" s="30" t="str">
        <f t="shared" si="148"/>
        <v/>
      </c>
      <c r="F479" s="35">
        <v>51</v>
      </c>
      <c r="G479" s="35">
        <v>1</v>
      </c>
      <c r="H479" s="35" t="s">
        <v>237</v>
      </c>
      <c r="I479" s="36"/>
      <c r="J479" s="33">
        <v>43142</v>
      </c>
      <c r="K479" s="36"/>
      <c r="L479" s="32">
        <v>0.75</v>
      </c>
      <c r="M479" s="35" t="s">
        <v>199</v>
      </c>
      <c r="N479" s="35" t="s">
        <v>104</v>
      </c>
      <c r="O479" s="35" t="s">
        <v>181</v>
      </c>
      <c r="P479" s="35" t="s">
        <v>106</v>
      </c>
      <c r="Q479" s="35">
        <v>4</v>
      </c>
      <c r="R479" s="35">
        <v>6</v>
      </c>
      <c r="S479" s="35">
        <v>0</v>
      </c>
      <c r="T479" s="35">
        <v>1</v>
      </c>
    </row>
    <row r="480" spans="1:20" x14ac:dyDescent="0.35">
      <c r="A480" s="23">
        <f>IF(E480=$A$1,MAX($A$2:$A479)+1,0)</f>
        <v>0</v>
      </c>
      <c r="B480" s="30" t="s">
        <v>271</v>
      </c>
      <c r="C480" s="30" t="s">
        <v>246</v>
      </c>
      <c r="D480" s="30" t="str">
        <f t="shared" ref="D480" si="157">N480</f>
        <v>TSV Neufahrn 2</v>
      </c>
      <c r="E480" s="30" t="str">
        <f t="shared" si="148"/>
        <v>TSV Neufahrn</v>
      </c>
      <c r="F480" s="35">
        <v>52</v>
      </c>
      <c r="G480" s="35">
        <v>1</v>
      </c>
      <c r="H480" s="35" t="s">
        <v>237</v>
      </c>
      <c r="I480" s="36"/>
      <c r="J480" s="33">
        <v>43142</v>
      </c>
      <c r="K480" s="36"/>
      <c r="L480" s="32">
        <v>0.58333333333333337</v>
      </c>
      <c r="M480" s="35" t="s">
        <v>200</v>
      </c>
      <c r="N480" s="35" t="s">
        <v>107</v>
      </c>
      <c r="O480" s="35" t="s">
        <v>183</v>
      </c>
      <c r="P480" s="35" t="s">
        <v>109</v>
      </c>
      <c r="Q480" s="35">
        <v>7</v>
      </c>
      <c r="R480" s="35">
        <v>9</v>
      </c>
      <c r="S480" s="35">
        <v>0</v>
      </c>
      <c r="T480" s="35">
        <v>1</v>
      </c>
    </row>
    <row r="481" spans="1:20" x14ac:dyDescent="0.35">
      <c r="A481" s="23">
        <f>IF(E481=$A$1,MAX($A$2:$A480)+1,0)</f>
        <v>0</v>
      </c>
      <c r="B481" s="30" t="s">
        <v>271</v>
      </c>
      <c r="C481" s="30" t="s">
        <v>246</v>
      </c>
      <c r="D481" s="30"/>
      <c r="E481" s="30" t="str">
        <f t="shared" si="148"/>
        <v/>
      </c>
      <c r="F481" s="35">
        <v>53</v>
      </c>
      <c r="G481" s="35">
        <v>1</v>
      </c>
      <c r="H481" s="35" t="s">
        <v>237</v>
      </c>
      <c r="I481" s="36"/>
      <c r="J481" s="33">
        <v>43142</v>
      </c>
      <c r="K481" s="36"/>
      <c r="L481" s="32">
        <v>0.66666666666666663</v>
      </c>
      <c r="M481" s="35" t="s">
        <v>183</v>
      </c>
      <c r="N481" s="35" t="s">
        <v>109</v>
      </c>
      <c r="O481" s="35" t="s">
        <v>186</v>
      </c>
      <c r="P481" s="35" t="s">
        <v>108</v>
      </c>
      <c r="Q481" s="35">
        <v>9</v>
      </c>
      <c r="R481" s="35">
        <v>8</v>
      </c>
      <c r="S481" s="35">
        <v>0</v>
      </c>
      <c r="T481" s="35">
        <v>1</v>
      </c>
    </row>
    <row r="482" spans="1:20" x14ac:dyDescent="0.35">
      <c r="A482" s="23">
        <f>IF(E482=$A$1,MAX($A$2:$A481)+1,0)</f>
        <v>0</v>
      </c>
      <c r="B482" s="30" t="s">
        <v>271</v>
      </c>
      <c r="C482" s="30" t="s">
        <v>246</v>
      </c>
      <c r="D482" s="30"/>
      <c r="E482" s="30" t="str">
        <f t="shared" si="148"/>
        <v/>
      </c>
      <c r="F482" s="35">
        <v>54</v>
      </c>
      <c r="G482" s="35">
        <v>1</v>
      </c>
      <c r="H482" s="35" t="s">
        <v>237</v>
      </c>
      <c r="I482" s="36"/>
      <c r="J482" s="33">
        <v>43142</v>
      </c>
      <c r="K482" s="36"/>
      <c r="L482" s="32">
        <v>0.75</v>
      </c>
      <c r="M482" s="35" t="s">
        <v>200</v>
      </c>
      <c r="N482" s="35" t="s">
        <v>107</v>
      </c>
      <c r="O482" s="35" t="s">
        <v>186</v>
      </c>
      <c r="P482" s="35" t="s">
        <v>108</v>
      </c>
      <c r="Q482" s="35">
        <v>7</v>
      </c>
      <c r="R482" s="35">
        <v>8</v>
      </c>
      <c r="S482" s="35">
        <v>0</v>
      </c>
      <c r="T482" s="35">
        <v>1</v>
      </c>
    </row>
    <row r="483" spans="1:20" x14ac:dyDescent="0.35">
      <c r="A483" s="23">
        <f>IF(E483=$A$1,MAX($A$2:$A482)+1,0)</f>
        <v>0</v>
      </c>
      <c r="B483" s="30" t="s">
        <v>271</v>
      </c>
      <c r="C483" s="30" t="s">
        <v>247</v>
      </c>
      <c r="D483" s="30" t="str">
        <f t="shared" ref="D483" si="158">N483</f>
        <v>SG Allianz-Unterföhring 2</v>
      </c>
      <c r="E483" s="30" t="str">
        <f t="shared" si="148"/>
        <v>SG Allianz-Unterföhring</v>
      </c>
      <c r="F483" s="35">
        <v>55</v>
      </c>
      <c r="G483" s="35">
        <v>1</v>
      </c>
      <c r="H483" s="35" t="s">
        <v>237</v>
      </c>
      <c r="I483" s="36"/>
      <c r="J483" s="33">
        <v>43163</v>
      </c>
      <c r="K483" s="36"/>
      <c r="L483" s="32">
        <v>0.58333333333333337</v>
      </c>
      <c r="M483" s="35" t="s">
        <v>192</v>
      </c>
      <c r="N483" s="35" t="s">
        <v>102</v>
      </c>
      <c r="O483" s="35" t="s">
        <v>199</v>
      </c>
      <c r="P483" s="35" t="s">
        <v>104</v>
      </c>
      <c r="Q483" s="35">
        <v>2</v>
      </c>
      <c r="R483" s="35">
        <v>4</v>
      </c>
      <c r="S483" s="35">
        <v>0</v>
      </c>
      <c r="T483" s="35">
        <v>1</v>
      </c>
    </row>
    <row r="484" spans="1:20" x14ac:dyDescent="0.35">
      <c r="A484" s="23">
        <f>IF(E484=$A$1,MAX($A$2:$A483)+1,0)</f>
        <v>0</v>
      </c>
      <c r="B484" s="30" t="s">
        <v>271</v>
      </c>
      <c r="C484" s="30" t="s">
        <v>247</v>
      </c>
      <c r="D484" s="30"/>
      <c r="E484" s="30" t="str">
        <f t="shared" si="148"/>
        <v/>
      </c>
      <c r="F484" s="35">
        <v>56</v>
      </c>
      <c r="G484" s="35">
        <v>1</v>
      </c>
      <c r="H484" s="35" t="s">
        <v>237</v>
      </c>
      <c r="I484" s="36"/>
      <c r="J484" s="33">
        <v>43163</v>
      </c>
      <c r="K484" s="36"/>
      <c r="L484" s="32">
        <v>0.66666666666666663</v>
      </c>
      <c r="M484" s="35" t="s">
        <v>199</v>
      </c>
      <c r="N484" s="35" t="s">
        <v>104</v>
      </c>
      <c r="O484" s="35" t="s">
        <v>183</v>
      </c>
      <c r="P484" s="35" t="s">
        <v>109</v>
      </c>
      <c r="Q484" s="35">
        <v>4</v>
      </c>
      <c r="R484" s="35">
        <v>9</v>
      </c>
      <c r="S484" s="35">
        <v>0</v>
      </c>
      <c r="T484" s="35">
        <v>1</v>
      </c>
    </row>
    <row r="485" spans="1:20" x14ac:dyDescent="0.35">
      <c r="A485" s="23">
        <f>IF(E485=$A$1,MAX($A$2:$A484)+1,0)</f>
        <v>0</v>
      </c>
      <c r="B485" s="30" t="s">
        <v>271</v>
      </c>
      <c r="C485" s="30" t="s">
        <v>247</v>
      </c>
      <c r="D485" s="30"/>
      <c r="E485" s="30" t="str">
        <f t="shared" si="148"/>
        <v/>
      </c>
      <c r="F485" s="35">
        <v>57</v>
      </c>
      <c r="G485" s="35">
        <v>1</v>
      </c>
      <c r="H485" s="35" t="s">
        <v>237</v>
      </c>
      <c r="I485" s="36"/>
      <c r="J485" s="33">
        <v>43163</v>
      </c>
      <c r="K485" s="36"/>
      <c r="L485" s="32">
        <v>0.75</v>
      </c>
      <c r="M485" s="35" t="s">
        <v>192</v>
      </c>
      <c r="N485" s="35" t="s">
        <v>102</v>
      </c>
      <c r="O485" s="35" t="s">
        <v>183</v>
      </c>
      <c r="P485" s="35" t="s">
        <v>109</v>
      </c>
      <c r="Q485" s="35">
        <v>2</v>
      </c>
      <c r="R485" s="35">
        <v>9</v>
      </c>
      <c r="S485" s="35">
        <v>0</v>
      </c>
      <c r="T485" s="35">
        <v>1</v>
      </c>
    </row>
    <row r="486" spans="1:20" x14ac:dyDescent="0.35">
      <c r="A486" s="23">
        <f>IF(E486=$A$1,MAX($A$2:$A485)+1,0)</f>
        <v>0</v>
      </c>
      <c r="B486" s="30" t="s">
        <v>271</v>
      </c>
      <c r="C486" s="30" t="s">
        <v>247</v>
      </c>
      <c r="D486" s="30" t="str">
        <f t="shared" ref="D486" si="159">N486</f>
        <v>TSV 1897 Kösching 2</v>
      </c>
      <c r="E486" s="30" t="str">
        <f t="shared" si="148"/>
        <v>TSV 1897 Kösching</v>
      </c>
      <c r="F486" s="35">
        <v>58</v>
      </c>
      <c r="G486" s="35">
        <v>1</v>
      </c>
      <c r="H486" s="35" t="s">
        <v>237</v>
      </c>
      <c r="I486" s="36"/>
      <c r="J486" s="33">
        <v>43163</v>
      </c>
      <c r="K486" s="36"/>
      <c r="L486" s="32">
        <v>0.58333333333333337</v>
      </c>
      <c r="M486" s="35" t="s">
        <v>213</v>
      </c>
      <c r="N486" s="35" t="s">
        <v>105</v>
      </c>
      <c r="O486" s="35" t="s">
        <v>186</v>
      </c>
      <c r="P486" s="35" t="s">
        <v>108</v>
      </c>
      <c r="Q486" s="35">
        <v>5</v>
      </c>
      <c r="R486" s="35">
        <v>8</v>
      </c>
      <c r="S486" s="35">
        <v>0</v>
      </c>
      <c r="T486" s="35">
        <v>1</v>
      </c>
    </row>
    <row r="487" spans="1:20" x14ac:dyDescent="0.35">
      <c r="A487" s="23">
        <f>IF(E487=$A$1,MAX($A$2:$A486)+1,0)</f>
        <v>0</v>
      </c>
      <c r="B487" s="30" t="s">
        <v>271</v>
      </c>
      <c r="C487" s="30" t="s">
        <v>247</v>
      </c>
      <c r="D487" s="30"/>
      <c r="E487" s="30" t="str">
        <f t="shared" si="148"/>
        <v/>
      </c>
      <c r="F487" s="35">
        <v>59</v>
      </c>
      <c r="G487" s="35">
        <v>1</v>
      </c>
      <c r="H487" s="35" t="s">
        <v>237</v>
      </c>
      <c r="I487" s="36"/>
      <c r="J487" s="33">
        <v>43163</v>
      </c>
      <c r="K487" s="36"/>
      <c r="L487" s="32">
        <v>0.66666666666666663</v>
      </c>
      <c r="M487" s="35" t="s">
        <v>186</v>
      </c>
      <c r="N487" s="35" t="s">
        <v>108</v>
      </c>
      <c r="O487" s="35" t="s">
        <v>208</v>
      </c>
      <c r="P487" s="35" t="s">
        <v>103</v>
      </c>
      <c r="Q487" s="35">
        <v>8</v>
      </c>
      <c r="R487" s="35">
        <v>3</v>
      </c>
      <c r="S487" s="35">
        <v>0</v>
      </c>
      <c r="T487" s="35">
        <v>1</v>
      </c>
    </row>
    <row r="488" spans="1:20" x14ac:dyDescent="0.35">
      <c r="A488" s="23">
        <f>IF(E488=$A$1,MAX($A$2:$A487)+1,0)</f>
        <v>0</v>
      </c>
      <c r="B488" s="30" t="s">
        <v>271</v>
      </c>
      <c r="C488" s="30" t="s">
        <v>247</v>
      </c>
      <c r="D488" s="30"/>
      <c r="E488" s="30" t="str">
        <f t="shared" si="148"/>
        <v/>
      </c>
      <c r="F488" s="35">
        <v>60</v>
      </c>
      <c r="G488" s="35">
        <v>1</v>
      </c>
      <c r="H488" s="35" t="s">
        <v>237</v>
      </c>
      <c r="I488" s="36"/>
      <c r="J488" s="33">
        <v>43163</v>
      </c>
      <c r="K488" s="36"/>
      <c r="L488" s="32">
        <v>0.75</v>
      </c>
      <c r="M488" s="35" t="s">
        <v>213</v>
      </c>
      <c r="N488" s="35" t="s">
        <v>105</v>
      </c>
      <c r="O488" s="35" t="s">
        <v>208</v>
      </c>
      <c r="P488" s="35" t="s">
        <v>103</v>
      </c>
      <c r="Q488" s="35">
        <v>5</v>
      </c>
      <c r="R488" s="35">
        <v>3</v>
      </c>
      <c r="S488" s="35">
        <v>0</v>
      </c>
      <c r="T488" s="35">
        <v>1</v>
      </c>
    </row>
    <row r="489" spans="1:20" x14ac:dyDescent="0.35">
      <c r="A489" s="23">
        <f>IF(E489=$A$1,MAX($A$2:$A488)+1,0)</f>
        <v>0</v>
      </c>
      <c r="B489" s="30" t="s">
        <v>271</v>
      </c>
      <c r="C489" s="30" t="s">
        <v>247</v>
      </c>
      <c r="D489" s="30" t="str">
        <f t="shared" ref="D489" si="160">N489</f>
        <v>DJK Eichstätt 1</v>
      </c>
      <c r="E489" s="30" t="str">
        <f t="shared" si="148"/>
        <v>DJK Eichstätt</v>
      </c>
      <c r="F489" s="35">
        <v>61</v>
      </c>
      <c r="G489" s="35">
        <v>1</v>
      </c>
      <c r="H489" s="35" t="s">
        <v>237</v>
      </c>
      <c r="I489" s="36"/>
      <c r="J489" s="33">
        <v>43163</v>
      </c>
      <c r="K489" s="36"/>
      <c r="L489" s="32">
        <v>0.58333333333333337</v>
      </c>
      <c r="M489" s="35" t="s">
        <v>181</v>
      </c>
      <c r="N489" s="35" t="s">
        <v>106</v>
      </c>
      <c r="O489" s="35" t="s">
        <v>14</v>
      </c>
      <c r="P489" s="35" t="s">
        <v>101</v>
      </c>
      <c r="Q489" s="35">
        <v>6</v>
      </c>
      <c r="R489" s="35">
        <v>1</v>
      </c>
      <c r="S489" s="35">
        <v>0</v>
      </c>
      <c r="T489" s="35">
        <v>1</v>
      </c>
    </row>
    <row r="490" spans="1:20" x14ac:dyDescent="0.35">
      <c r="A490" s="23">
        <f>IF(E490=$A$1,MAX($A$2:$A489)+1,0)</f>
        <v>0</v>
      </c>
      <c r="B490" s="30" t="s">
        <v>271</v>
      </c>
      <c r="C490" s="30" t="s">
        <v>247</v>
      </c>
      <c r="D490" s="30"/>
      <c r="E490" s="30" t="str">
        <f t="shared" si="148"/>
        <v/>
      </c>
      <c r="F490" s="35">
        <v>62</v>
      </c>
      <c r="G490" s="35">
        <v>1</v>
      </c>
      <c r="H490" s="35" t="s">
        <v>237</v>
      </c>
      <c r="I490" s="36"/>
      <c r="J490" s="33">
        <v>43163</v>
      </c>
      <c r="K490" s="36"/>
      <c r="L490" s="32">
        <v>0.66666666666666663</v>
      </c>
      <c r="M490" s="35" t="s">
        <v>14</v>
      </c>
      <c r="N490" s="35" t="s">
        <v>101</v>
      </c>
      <c r="O490" s="35" t="s">
        <v>200</v>
      </c>
      <c r="P490" s="35" t="s">
        <v>107</v>
      </c>
      <c r="Q490" s="35">
        <v>1</v>
      </c>
      <c r="R490" s="35">
        <v>7</v>
      </c>
      <c r="S490" s="35">
        <v>0</v>
      </c>
      <c r="T490" s="35">
        <v>1</v>
      </c>
    </row>
    <row r="491" spans="1:20" x14ac:dyDescent="0.35">
      <c r="A491" s="23">
        <f>IF(E491=$A$1,MAX($A$2:$A490)+1,0)</f>
        <v>0</v>
      </c>
      <c r="B491" s="30" t="s">
        <v>271</v>
      </c>
      <c r="C491" s="30" t="s">
        <v>247</v>
      </c>
      <c r="D491" s="30"/>
      <c r="E491" s="30" t="str">
        <f t="shared" si="148"/>
        <v/>
      </c>
      <c r="F491" s="35">
        <v>63</v>
      </c>
      <c r="G491" s="35">
        <v>1</v>
      </c>
      <c r="H491" s="35" t="s">
        <v>237</v>
      </c>
      <c r="I491" s="36"/>
      <c r="J491" s="33">
        <v>43163</v>
      </c>
      <c r="K491" s="36"/>
      <c r="L491" s="32">
        <v>0.75</v>
      </c>
      <c r="M491" s="35" t="s">
        <v>181</v>
      </c>
      <c r="N491" s="35" t="s">
        <v>106</v>
      </c>
      <c r="O491" s="35" t="s">
        <v>200</v>
      </c>
      <c r="P491" s="35" t="s">
        <v>107</v>
      </c>
      <c r="Q491" s="35">
        <v>6</v>
      </c>
      <c r="R491" s="35">
        <v>7</v>
      </c>
      <c r="S491" s="35">
        <v>0</v>
      </c>
      <c r="T491" s="35">
        <v>1</v>
      </c>
    </row>
    <row r="492" spans="1:20" x14ac:dyDescent="0.35">
      <c r="A492" s="23">
        <f>IF(E492=$A$1,MAX($A$2:$A491)+1,0)</f>
        <v>0</v>
      </c>
      <c r="B492" s="21" t="s">
        <v>272</v>
      </c>
      <c r="C492" s="30" t="s">
        <v>241</v>
      </c>
      <c r="D492" s="30" t="str">
        <f t="shared" ref="D492" si="161">N492</f>
        <v>ESV Neuaubing 2</v>
      </c>
      <c r="E492" s="30" t="str">
        <f t="shared" si="148"/>
        <v>ESV Neuaubing</v>
      </c>
      <c r="F492" s="35">
        <v>1</v>
      </c>
      <c r="G492" s="35">
        <v>0</v>
      </c>
      <c r="H492" s="35" t="s">
        <v>237</v>
      </c>
      <c r="I492" s="36"/>
      <c r="J492" s="33">
        <v>43001</v>
      </c>
      <c r="K492" s="36"/>
      <c r="L492" s="32">
        <v>0.58333333333333337</v>
      </c>
      <c r="M492" s="35" t="s">
        <v>196</v>
      </c>
      <c r="N492" s="35" t="s">
        <v>94</v>
      </c>
      <c r="O492" s="35" t="s">
        <v>205</v>
      </c>
      <c r="P492" s="35" t="s">
        <v>93</v>
      </c>
      <c r="Q492" s="35">
        <v>2</v>
      </c>
      <c r="R492" s="35">
        <v>1</v>
      </c>
      <c r="S492" s="35">
        <v>0</v>
      </c>
      <c r="T492" s="35">
        <v>1</v>
      </c>
    </row>
    <row r="493" spans="1:20" x14ac:dyDescent="0.35">
      <c r="A493" s="23">
        <f>IF(E493=$A$1,MAX($A$2:$A492)+1,0)</f>
        <v>0</v>
      </c>
      <c r="B493" s="30" t="s">
        <v>272</v>
      </c>
      <c r="C493" s="30" t="s">
        <v>241</v>
      </c>
      <c r="D493" s="30"/>
      <c r="E493" s="30" t="str">
        <f t="shared" si="148"/>
        <v/>
      </c>
      <c r="F493" s="35">
        <v>2</v>
      </c>
      <c r="G493" s="35">
        <v>0</v>
      </c>
      <c r="H493" s="35" t="s">
        <v>237</v>
      </c>
      <c r="I493" s="36"/>
      <c r="J493" s="33">
        <v>43001</v>
      </c>
      <c r="K493" s="36"/>
      <c r="L493" s="32">
        <v>0.66666666666666663</v>
      </c>
      <c r="M493" s="35" t="s">
        <v>205</v>
      </c>
      <c r="N493" s="35" t="s">
        <v>93</v>
      </c>
      <c r="O493" s="35" t="s">
        <v>221</v>
      </c>
      <c r="P493" s="35" t="s">
        <v>133</v>
      </c>
      <c r="Q493" s="35">
        <v>1</v>
      </c>
      <c r="R493" s="35">
        <v>6</v>
      </c>
      <c r="S493" s="35">
        <v>0</v>
      </c>
      <c r="T493" s="35">
        <v>1</v>
      </c>
    </row>
    <row r="494" spans="1:20" x14ac:dyDescent="0.35">
      <c r="A494" s="23">
        <f>IF(E494=$A$1,MAX($A$2:$A493)+1,0)</f>
        <v>0</v>
      </c>
      <c r="B494" s="30" t="s">
        <v>272</v>
      </c>
      <c r="C494" s="30" t="s">
        <v>241</v>
      </c>
      <c r="D494" s="30"/>
      <c r="E494" s="30" t="str">
        <f t="shared" si="148"/>
        <v/>
      </c>
      <c r="F494" s="35">
        <v>3</v>
      </c>
      <c r="G494" s="35">
        <v>0</v>
      </c>
      <c r="H494" s="35" t="s">
        <v>237</v>
      </c>
      <c r="I494" s="36"/>
      <c r="J494" s="33">
        <v>43001</v>
      </c>
      <c r="K494" s="36"/>
      <c r="L494" s="32">
        <v>0.75</v>
      </c>
      <c r="M494" s="35" t="s">
        <v>196</v>
      </c>
      <c r="N494" s="35" t="s">
        <v>94</v>
      </c>
      <c r="O494" s="35" t="s">
        <v>221</v>
      </c>
      <c r="P494" s="35" t="s">
        <v>133</v>
      </c>
      <c r="Q494" s="35">
        <v>2</v>
      </c>
      <c r="R494" s="35">
        <v>6</v>
      </c>
      <c r="S494" s="35">
        <v>0</v>
      </c>
      <c r="T494" s="35">
        <v>1</v>
      </c>
    </row>
    <row r="495" spans="1:20" x14ac:dyDescent="0.35">
      <c r="A495" s="23">
        <f>IF(E495=$A$1,MAX($A$2:$A494)+1,0)</f>
        <v>0</v>
      </c>
      <c r="B495" s="30" t="s">
        <v>272</v>
      </c>
      <c r="C495" s="30" t="s">
        <v>241</v>
      </c>
      <c r="D495" s="30" t="str">
        <f t="shared" ref="D495" si="162">N495</f>
        <v>Vfl Kaufering 2</v>
      </c>
      <c r="E495" s="30" t="str">
        <f t="shared" si="148"/>
        <v>Vfl Kaufering</v>
      </c>
      <c r="F495" s="35">
        <v>4</v>
      </c>
      <c r="G495" s="35">
        <v>0</v>
      </c>
      <c r="H495" s="35" t="s">
        <v>237</v>
      </c>
      <c r="I495" s="36"/>
      <c r="J495" s="33">
        <v>43001</v>
      </c>
      <c r="K495" s="36"/>
      <c r="L495" s="32">
        <v>0.58333333333333337</v>
      </c>
      <c r="M495" s="35" t="s">
        <v>188</v>
      </c>
      <c r="N495" s="35" t="s">
        <v>99</v>
      </c>
      <c r="O495" s="35" t="s">
        <v>220</v>
      </c>
      <c r="P495" s="35" t="s">
        <v>135</v>
      </c>
      <c r="Q495" s="35">
        <v>8</v>
      </c>
      <c r="R495" s="35">
        <v>5</v>
      </c>
      <c r="S495" s="35">
        <v>0</v>
      </c>
      <c r="T495" s="35">
        <v>1</v>
      </c>
    </row>
    <row r="496" spans="1:20" x14ac:dyDescent="0.35">
      <c r="A496" s="23">
        <f>IF(E496=$A$1,MAX($A$2:$A495)+1,0)</f>
        <v>0</v>
      </c>
      <c r="B496" s="30" t="s">
        <v>272</v>
      </c>
      <c r="C496" s="30" t="s">
        <v>241</v>
      </c>
      <c r="D496" s="30"/>
      <c r="E496" s="30" t="str">
        <f t="shared" si="148"/>
        <v/>
      </c>
      <c r="F496" s="35">
        <v>5</v>
      </c>
      <c r="G496" s="35">
        <v>0</v>
      </c>
      <c r="H496" s="35" t="s">
        <v>237</v>
      </c>
      <c r="I496" s="36"/>
      <c r="J496" s="33">
        <v>43001</v>
      </c>
      <c r="K496" s="36"/>
      <c r="L496" s="32">
        <v>0.66666666666666663</v>
      </c>
      <c r="M496" s="35" t="s">
        <v>220</v>
      </c>
      <c r="N496" s="35" t="s">
        <v>135</v>
      </c>
      <c r="O496" s="35" t="s">
        <v>205</v>
      </c>
      <c r="P496" s="35" t="s">
        <v>98</v>
      </c>
      <c r="Q496" s="35">
        <v>5</v>
      </c>
      <c r="R496" s="35">
        <v>7</v>
      </c>
      <c r="S496" s="35">
        <v>0</v>
      </c>
      <c r="T496" s="35">
        <v>1</v>
      </c>
    </row>
    <row r="497" spans="1:20" x14ac:dyDescent="0.35">
      <c r="A497" s="23">
        <f>IF(E497=$A$1,MAX($A$2:$A496)+1,0)</f>
        <v>0</v>
      </c>
      <c r="B497" s="30" t="s">
        <v>272</v>
      </c>
      <c r="C497" s="30" t="s">
        <v>241</v>
      </c>
      <c r="D497" s="30"/>
      <c r="E497" s="30" t="str">
        <f t="shared" si="148"/>
        <v/>
      </c>
      <c r="F497" s="35">
        <v>6</v>
      </c>
      <c r="G497" s="35">
        <v>0</v>
      </c>
      <c r="H497" s="35" t="s">
        <v>237</v>
      </c>
      <c r="I497" s="36"/>
      <c r="J497" s="33">
        <v>43001</v>
      </c>
      <c r="K497" s="36"/>
      <c r="L497" s="32">
        <v>0.75</v>
      </c>
      <c r="M497" s="35" t="s">
        <v>188</v>
      </c>
      <c r="N497" s="35" t="s">
        <v>99</v>
      </c>
      <c r="O497" s="35" t="s">
        <v>205</v>
      </c>
      <c r="P497" s="35" t="s">
        <v>98</v>
      </c>
      <c r="Q497" s="35">
        <v>8</v>
      </c>
      <c r="R497" s="35">
        <v>7</v>
      </c>
      <c r="S497" s="35">
        <v>0</v>
      </c>
      <c r="T497" s="35">
        <v>1</v>
      </c>
    </row>
    <row r="498" spans="1:20" x14ac:dyDescent="0.35">
      <c r="A498" s="23">
        <f>IF(E498=$A$1,MAX($A$2:$A497)+1,0)</f>
        <v>0</v>
      </c>
      <c r="B498" s="30" t="s">
        <v>272</v>
      </c>
      <c r="C498" s="30" t="s">
        <v>241</v>
      </c>
      <c r="D498" s="30" t="str">
        <f t="shared" ref="D498" si="163">N498</f>
        <v>TSV Eintracht Karlsfeld 2</v>
      </c>
      <c r="E498" s="30" t="str">
        <f t="shared" si="148"/>
        <v>TSV Eintracht Karlsfeld</v>
      </c>
      <c r="F498" s="35">
        <v>7</v>
      </c>
      <c r="G498" s="35">
        <v>0</v>
      </c>
      <c r="H498" s="35" t="s">
        <v>237</v>
      </c>
      <c r="I498" s="36"/>
      <c r="J498" s="33">
        <v>43001</v>
      </c>
      <c r="K498" s="36"/>
      <c r="L498" s="32">
        <v>0.58333333333333337</v>
      </c>
      <c r="M498" s="35" t="s">
        <v>209</v>
      </c>
      <c r="N498" s="35" t="s">
        <v>100</v>
      </c>
      <c r="O498" s="35" t="s">
        <v>195</v>
      </c>
      <c r="P498" s="35" t="s">
        <v>96</v>
      </c>
      <c r="Q498" s="35">
        <v>9</v>
      </c>
      <c r="R498" s="35">
        <v>4</v>
      </c>
      <c r="S498" s="35">
        <v>0</v>
      </c>
      <c r="T498" s="35">
        <v>1</v>
      </c>
    </row>
    <row r="499" spans="1:20" x14ac:dyDescent="0.35">
      <c r="A499" s="23">
        <f>IF(E499=$A$1,MAX($A$2:$A498)+1,0)</f>
        <v>0</v>
      </c>
      <c r="B499" s="30" t="s">
        <v>272</v>
      </c>
      <c r="C499" s="30" t="s">
        <v>241</v>
      </c>
      <c r="D499" s="30"/>
      <c r="E499" s="30" t="str">
        <f t="shared" si="148"/>
        <v/>
      </c>
      <c r="F499" s="35">
        <v>8</v>
      </c>
      <c r="G499" s="35">
        <v>0</v>
      </c>
      <c r="H499" s="35" t="s">
        <v>237</v>
      </c>
      <c r="I499" s="36"/>
      <c r="J499" s="33">
        <v>43001</v>
      </c>
      <c r="K499" s="36"/>
      <c r="L499" s="32">
        <v>0.66666666666666663</v>
      </c>
      <c r="M499" s="35" t="s">
        <v>195</v>
      </c>
      <c r="N499" s="35" t="s">
        <v>96</v>
      </c>
      <c r="O499" s="35" t="s">
        <v>216</v>
      </c>
      <c r="P499" s="35" t="s">
        <v>95</v>
      </c>
      <c r="Q499" s="35">
        <v>4</v>
      </c>
      <c r="R499" s="35">
        <v>3</v>
      </c>
      <c r="S499" s="35">
        <v>0</v>
      </c>
      <c r="T499" s="35">
        <v>1</v>
      </c>
    </row>
    <row r="500" spans="1:20" x14ac:dyDescent="0.35">
      <c r="A500" s="23">
        <f>IF(E500=$A$1,MAX($A$2:$A499)+1,0)</f>
        <v>0</v>
      </c>
      <c r="B500" s="30" t="s">
        <v>272</v>
      </c>
      <c r="C500" s="30" t="s">
        <v>241</v>
      </c>
      <c r="D500" s="30"/>
      <c r="E500" s="30" t="str">
        <f t="shared" si="148"/>
        <v/>
      </c>
      <c r="F500" s="35">
        <v>9</v>
      </c>
      <c r="G500" s="35">
        <v>0</v>
      </c>
      <c r="H500" s="35" t="s">
        <v>237</v>
      </c>
      <c r="I500" s="36"/>
      <c r="J500" s="33">
        <v>43001</v>
      </c>
      <c r="K500" s="36"/>
      <c r="L500" s="32">
        <v>0.75</v>
      </c>
      <c r="M500" s="35" t="s">
        <v>209</v>
      </c>
      <c r="N500" s="35" t="s">
        <v>100</v>
      </c>
      <c r="O500" s="35" t="s">
        <v>216</v>
      </c>
      <c r="P500" s="35" t="s">
        <v>95</v>
      </c>
      <c r="Q500" s="35">
        <v>9</v>
      </c>
      <c r="R500" s="35">
        <v>3</v>
      </c>
      <c r="S500" s="35">
        <v>0</v>
      </c>
      <c r="T500" s="35">
        <v>1</v>
      </c>
    </row>
    <row r="501" spans="1:20" x14ac:dyDescent="0.35">
      <c r="A501" s="23">
        <f>IF(E501=$A$1,MAX($A$2:$A500)+1,0)</f>
        <v>0</v>
      </c>
      <c r="B501" s="30" t="s">
        <v>272</v>
      </c>
      <c r="C501" s="30" t="s">
        <v>242</v>
      </c>
      <c r="D501" s="30" t="str">
        <f t="shared" ref="D501" si="164">N501</f>
        <v>SG Unterpfaffenhofen-Germering 2</v>
      </c>
      <c r="E501" s="30" t="str">
        <f t="shared" si="148"/>
        <v>SG Unterpfaffenhofen-Germering</v>
      </c>
      <c r="F501" s="35">
        <v>10</v>
      </c>
      <c r="G501" s="35">
        <v>0</v>
      </c>
      <c r="H501" s="35" t="s">
        <v>237</v>
      </c>
      <c r="I501" s="36"/>
      <c r="J501" s="33">
        <v>43022</v>
      </c>
      <c r="K501" s="36"/>
      <c r="L501" s="32">
        <v>0.58333333333333337</v>
      </c>
      <c r="M501" s="35" t="s">
        <v>205</v>
      </c>
      <c r="N501" s="35" t="s">
        <v>93</v>
      </c>
      <c r="O501" s="35" t="s">
        <v>188</v>
      </c>
      <c r="P501" s="35" t="s">
        <v>99</v>
      </c>
      <c r="Q501" s="35">
        <v>1</v>
      </c>
      <c r="R501" s="35">
        <v>8</v>
      </c>
      <c r="S501" s="35">
        <v>0</v>
      </c>
      <c r="T501" s="35">
        <v>1</v>
      </c>
    </row>
    <row r="502" spans="1:20" x14ac:dyDescent="0.35">
      <c r="A502" s="23">
        <f>IF(E502=$A$1,MAX($A$2:$A501)+1,0)</f>
        <v>0</v>
      </c>
      <c r="B502" s="30" t="s">
        <v>272</v>
      </c>
      <c r="C502" s="30" t="s">
        <v>242</v>
      </c>
      <c r="D502" s="30"/>
      <c r="E502" s="30" t="str">
        <f t="shared" si="148"/>
        <v/>
      </c>
      <c r="F502" s="35">
        <v>11</v>
      </c>
      <c r="G502" s="35">
        <v>0</v>
      </c>
      <c r="H502" s="35" t="s">
        <v>237</v>
      </c>
      <c r="I502" s="36"/>
      <c r="J502" s="33">
        <v>43022</v>
      </c>
      <c r="K502" s="36"/>
      <c r="L502" s="32">
        <v>0.66666666666666663</v>
      </c>
      <c r="M502" s="35" t="s">
        <v>188</v>
      </c>
      <c r="N502" s="35" t="s">
        <v>99</v>
      </c>
      <c r="O502" s="35" t="s">
        <v>209</v>
      </c>
      <c r="P502" s="35" t="s">
        <v>100</v>
      </c>
      <c r="Q502" s="35">
        <v>8</v>
      </c>
      <c r="R502" s="35">
        <v>9</v>
      </c>
      <c r="S502" s="35">
        <v>0</v>
      </c>
      <c r="T502" s="35">
        <v>1</v>
      </c>
    </row>
    <row r="503" spans="1:20" x14ac:dyDescent="0.35">
      <c r="A503" s="23">
        <f>IF(E503=$A$1,MAX($A$2:$A502)+1,0)</f>
        <v>0</v>
      </c>
      <c r="B503" s="30" t="s">
        <v>272</v>
      </c>
      <c r="C503" s="30" t="s">
        <v>242</v>
      </c>
      <c r="D503" s="30"/>
      <c r="E503" s="30" t="str">
        <f t="shared" si="148"/>
        <v/>
      </c>
      <c r="F503" s="35">
        <v>12</v>
      </c>
      <c r="G503" s="35">
        <v>0</v>
      </c>
      <c r="H503" s="35" t="s">
        <v>237</v>
      </c>
      <c r="I503" s="36"/>
      <c r="J503" s="33">
        <v>43022</v>
      </c>
      <c r="K503" s="36"/>
      <c r="L503" s="32">
        <v>0.75</v>
      </c>
      <c r="M503" s="35" t="s">
        <v>205</v>
      </c>
      <c r="N503" s="35" t="s">
        <v>93</v>
      </c>
      <c r="O503" s="35" t="s">
        <v>209</v>
      </c>
      <c r="P503" s="35" t="s">
        <v>100</v>
      </c>
      <c r="Q503" s="35">
        <v>1</v>
      </c>
      <c r="R503" s="35">
        <v>9</v>
      </c>
      <c r="S503" s="35">
        <v>0</v>
      </c>
      <c r="T503" s="35">
        <v>1</v>
      </c>
    </row>
    <row r="504" spans="1:20" x14ac:dyDescent="0.35">
      <c r="A504" s="23">
        <f>IF(E504=$A$1,MAX($A$2:$A503)+1,0)</f>
        <v>0</v>
      </c>
      <c r="B504" s="30" t="s">
        <v>272</v>
      </c>
      <c r="C504" s="30" t="s">
        <v>242</v>
      </c>
      <c r="D504" s="30" t="str">
        <f t="shared" ref="D504" si="165">N504</f>
        <v>SV Esting 1</v>
      </c>
      <c r="E504" s="30" t="str">
        <f t="shared" si="148"/>
        <v>SV Esting</v>
      </c>
      <c r="F504" s="35">
        <v>13</v>
      </c>
      <c r="G504" s="35">
        <v>0</v>
      </c>
      <c r="H504" s="35" t="s">
        <v>237</v>
      </c>
      <c r="I504" s="36"/>
      <c r="J504" s="33">
        <v>43022</v>
      </c>
      <c r="K504" s="36"/>
      <c r="L504" s="32">
        <v>0.58333333333333337</v>
      </c>
      <c r="M504" s="35" t="s">
        <v>216</v>
      </c>
      <c r="N504" s="35" t="s">
        <v>95</v>
      </c>
      <c r="O504" s="35" t="s">
        <v>221</v>
      </c>
      <c r="P504" s="35" t="s">
        <v>133</v>
      </c>
      <c r="Q504" s="35">
        <v>3</v>
      </c>
      <c r="R504" s="35">
        <v>6</v>
      </c>
      <c r="S504" s="35">
        <v>0</v>
      </c>
      <c r="T504" s="35">
        <v>1</v>
      </c>
    </row>
    <row r="505" spans="1:20" x14ac:dyDescent="0.35">
      <c r="A505" s="23">
        <f>IF(E505=$A$1,MAX($A$2:$A504)+1,0)</f>
        <v>0</v>
      </c>
      <c r="B505" s="30" t="s">
        <v>272</v>
      </c>
      <c r="C505" s="30" t="s">
        <v>242</v>
      </c>
      <c r="D505" s="30"/>
      <c r="E505" s="30" t="str">
        <f t="shared" si="148"/>
        <v/>
      </c>
      <c r="F505" s="35">
        <v>14</v>
      </c>
      <c r="G505" s="35">
        <v>0</v>
      </c>
      <c r="H505" s="35" t="s">
        <v>237</v>
      </c>
      <c r="I505" s="36"/>
      <c r="J505" s="33">
        <v>43022</v>
      </c>
      <c r="K505" s="36"/>
      <c r="L505" s="32">
        <v>0.66666666666666663</v>
      </c>
      <c r="M505" s="35" t="s">
        <v>221</v>
      </c>
      <c r="N505" s="35" t="s">
        <v>133</v>
      </c>
      <c r="O505" s="35" t="s">
        <v>220</v>
      </c>
      <c r="P505" s="35" t="s">
        <v>135</v>
      </c>
      <c r="Q505" s="35">
        <v>6</v>
      </c>
      <c r="R505" s="35">
        <v>5</v>
      </c>
      <c r="S505" s="35">
        <v>0</v>
      </c>
      <c r="T505" s="35">
        <v>1</v>
      </c>
    </row>
    <row r="506" spans="1:20" x14ac:dyDescent="0.35">
      <c r="A506" s="23">
        <f>IF(E506=$A$1,MAX($A$2:$A505)+1,0)</f>
        <v>0</v>
      </c>
      <c r="B506" s="30" t="s">
        <v>272</v>
      </c>
      <c r="C506" s="30" t="s">
        <v>242</v>
      </c>
      <c r="D506" s="30"/>
      <c r="E506" s="30" t="str">
        <f t="shared" si="148"/>
        <v/>
      </c>
      <c r="F506" s="35">
        <v>15</v>
      </c>
      <c r="G506" s="35">
        <v>0</v>
      </c>
      <c r="H506" s="35" t="s">
        <v>237</v>
      </c>
      <c r="I506" s="36"/>
      <c r="J506" s="33">
        <v>43022</v>
      </c>
      <c r="K506" s="36"/>
      <c r="L506" s="32">
        <v>0.75</v>
      </c>
      <c r="M506" s="35" t="s">
        <v>216</v>
      </c>
      <c r="N506" s="35" t="s">
        <v>95</v>
      </c>
      <c r="O506" s="35" t="s">
        <v>220</v>
      </c>
      <c r="P506" s="35" t="s">
        <v>135</v>
      </c>
      <c r="Q506" s="35">
        <v>3</v>
      </c>
      <c r="R506" s="35">
        <v>5</v>
      </c>
      <c r="S506" s="35">
        <v>0</v>
      </c>
      <c r="T506" s="35">
        <v>1</v>
      </c>
    </row>
    <row r="507" spans="1:20" x14ac:dyDescent="0.35">
      <c r="A507" s="23">
        <f>IF(E507=$A$1,MAX($A$2:$A506)+1,0)</f>
        <v>0</v>
      </c>
      <c r="B507" s="30" t="s">
        <v>272</v>
      </c>
      <c r="C507" s="30" t="s">
        <v>242</v>
      </c>
      <c r="D507" s="30" t="str">
        <f t="shared" ref="D507" si="166">N507</f>
        <v>FT München-Blumenau 2</v>
      </c>
      <c r="E507" s="30" t="str">
        <f t="shared" si="148"/>
        <v>FT München-Blumenau</v>
      </c>
      <c r="F507" s="35">
        <v>16</v>
      </c>
      <c r="G507" s="35">
        <v>0</v>
      </c>
      <c r="H507" s="35" t="s">
        <v>237</v>
      </c>
      <c r="I507" s="36"/>
      <c r="J507" s="33">
        <v>43022</v>
      </c>
      <c r="K507" s="36"/>
      <c r="L507" s="32">
        <v>0.58333333333333337</v>
      </c>
      <c r="M507" s="35" t="s">
        <v>195</v>
      </c>
      <c r="N507" s="35" t="s">
        <v>96</v>
      </c>
      <c r="O507" s="35" t="s">
        <v>196</v>
      </c>
      <c r="P507" s="35" t="s">
        <v>94</v>
      </c>
      <c r="Q507" s="35">
        <v>4</v>
      </c>
      <c r="R507" s="35">
        <v>2</v>
      </c>
      <c r="S507" s="35">
        <v>0</v>
      </c>
      <c r="T507" s="35">
        <v>1</v>
      </c>
    </row>
    <row r="508" spans="1:20" x14ac:dyDescent="0.35">
      <c r="A508" s="23">
        <f>IF(E508=$A$1,MAX($A$2:$A507)+1,0)</f>
        <v>0</v>
      </c>
      <c r="B508" s="30" t="s">
        <v>272</v>
      </c>
      <c r="C508" s="30" t="s">
        <v>242</v>
      </c>
      <c r="D508" s="30"/>
      <c r="E508" s="30" t="str">
        <f t="shared" si="148"/>
        <v/>
      </c>
      <c r="F508" s="35">
        <v>17</v>
      </c>
      <c r="G508" s="35">
        <v>0</v>
      </c>
      <c r="H508" s="35" t="s">
        <v>237</v>
      </c>
      <c r="I508" s="36"/>
      <c r="J508" s="33">
        <v>43022</v>
      </c>
      <c r="K508" s="36"/>
      <c r="L508" s="32">
        <v>0.66666666666666663</v>
      </c>
      <c r="M508" s="35" t="s">
        <v>196</v>
      </c>
      <c r="N508" s="35" t="s">
        <v>94</v>
      </c>
      <c r="O508" s="35" t="s">
        <v>205</v>
      </c>
      <c r="P508" s="35" t="s">
        <v>98</v>
      </c>
      <c r="Q508" s="35">
        <v>2</v>
      </c>
      <c r="R508" s="35">
        <v>7</v>
      </c>
      <c r="S508" s="35">
        <v>0</v>
      </c>
      <c r="T508" s="35">
        <v>1</v>
      </c>
    </row>
    <row r="509" spans="1:20" x14ac:dyDescent="0.35">
      <c r="A509" s="23">
        <f>IF(E509=$A$1,MAX($A$2:$A508)+1,0)</f>
        <v>0</v>
      </c>
      <c r="B509" s="30" t="s">
        <v>272</v>
      </c>
      <c r="C509" s="30" t="s">
        <v>242</v>
      </c>
      <c r="D509" s="30"/>
      <c r="E509" s="30" t="str">
        <f t="shared" si="148"/>
        <v/>
      </c>
      <c r="F509" s="35">
        <v>18</v>
      </c>
      <c r="G509" s="35">
        <v>0</v>
      </c>
      <c r="H509" s="35" t="s">
        <v>237</v>
      </c>
      <c r="I509" s="36"/>
      <c r="J509" s="33">
        <v>43022</v>
      </c>
      <c r="K509" s="36"/>
      <c r="L509" s="32">
        <v>0.75</v>
      </c>
      <c r="M509" s="35" t="s">
        <v>195</v>
      </c>
      <c r="N509" s="35" t="s">
        <v>96</v>
      </c>
      <c r="O509" s="35" t="s">
        <v>205</v>
      </c>
      <c r="P509" s="35" t="s">
        <v>98</v>
      </c>
      <c r="Q509" s="35">
        <v>4</v>
      </c>
      <c r="R509" s="35">
        <v>7</v>
      </c>
      <c r="S509" s="35">
        <v>0</v>
      </c>
      <c r="T509" s="35">
        <v>1</v>
      </c>
    </row>
    <row r="510" spans="1:20" x14ac:dyDescent="0.35">
      <c r="A510" s="23">
        <f>IF(E510=$A$1,MAX($A$2:$A509)+1,0)</f>
        <v>0</v>
      </c>
      <c r="B510" s="30" t="s">
        <v>272</v>
      </c>
      <c r="C510" s="30" t="s">
        <v>243</v>
      </c>
      <c r="D510" s="30" t="str">
        <f t="shared" ref="D510" si="167">N510</f>
        <v>SG Giliching / Angelsried 1</v>
      </c>
      <c r="E510" s="30" t="str">
        <f t="shared" ref="E510:E564" si="168">IF(D510="","",LEFT(D510,LEN(D510)-2))</f>
        <v>SG Giliching / Angelsried</v>
      </c>
      <c r="F510" s="35">
        <v>19</v>
      </c>
      <c r="G510" s="35">
        <v>0</v>
      </c>
      <c r="H510" s="35" t="s">
        <v>237</v>
      </c>
      <c r="I510" s="36"/>
      <c r="J510" s="33">
        <v>43036</v>
      </c>
      <c r="K510" s="36"/>
      <c r="L510" s="32">
        <v>0.58333333333333337</v>
      </c>
      <c r="M510" s="35" t="s">
        <v>220</v>
      </c>
      <c r="N510" s="35" t="s">
        <v>135</v>
      </c>
      <c r="O510" s="35" t="s">
        <v>209</v>
      </c>
      <c r="P510" s="35" t="s">
        <v>100</v>
      </c>
      <c r="Q510" s="35">
        <v>5</v>
      </c>
      <c r="R510" s="35">
        <v>9</v>
      </c>
      <c r="S510" s="35">
        <v>0</v>
      </c>
      <c r="T510" s="35">
        <v>1</v>
      </c>
    </row>
    <row r="511" spans="1:20" x14ac:dyDescent="0.35">
      <c r="A511" s="23">
        <f>IF(E511=$A$1,MAX($A$2:$A510)+1,0)</f>
        <v>0</v>
      </c>
      <c r="B511" s="30" t="s">
        <v>272</v>
      </c>
      <c r="C511" s="30" t="s">
        <v>243</v>
      </c>
      <c r="D511" s="30"/>
      <c r="E511" s="30" t="str">
        <f t="shared" si="168"/>
        <v/>
      </c>
      <c r="F511" s="35">
        <v>20</v>
      </c>
      <c r="G511" s="35">
        <v>0</v>
      </c>
      <c r="H511" s="35" t="s">
        <v>237</v>
      </c>
      <c r="I511" s="36"/>
      <c r="J511" s="33">
        <v>43036</v>
      </c>
      <c r="K511" s="36"/>
      <c r="L511" s="32">
        <v>0.66666666666666663</v>
      </c>
      <c r="M511" s="35" t="s">
        <v>209</v>
      </c>
      <c r="N511" s="35" t="s">
        <v>100</v>
      </c>
      <c r="O511" s="35" t="s">
        <v>196</v>
      </c>
      <c r="P511" s="35" t="s">
        <v>94</v>
      </c>
      <c r="Q511" s="35">
        <v>9</v>
      </c>
      <c r="R511" s="35">
        <v>2</v>
      </c>
      <c r="S511" s="35">
        <v>0</v>
      </c>
      <c r="T511" s="35">
        <v>1</v>
      </c>
    </row>
    <row r="512" spans="1:20" x14ac:dyDescent="0.35">
      <c r="A512" s="23">
        <f>IF(E512=$A$1,MAX($A$2:$A511)+1,0)</f>
        <v>0</v>
      </c>
      <c r="B512" s="30" t="s">
        <v>272</v>
      </c>
      <c r="C512" s="30" t="s">
        <v>243</v>
      </c>
      <c r="D512" s="30"/>
      <c r="E512" s="30" t="str">
        <f t="shared" si="168"/>
        <v/>
      </c>
      <c r="F512" s="35">
        <v>21</v>
      </c>
      <c r="G512" s="35">
        <v>0</v>
      </c>
      <c r="H512" s="35" t="s">
        <v>237</v>
      </c>
      <c r="I512" s="36"/>
      <c r="J512" s="33">
        <v>43036</v>
      </c>
      <c r="K512" s="36"/>
      <c r="L512" s="32">
        <v>0.75</v>
      </c>
      <c r="M512" s="35" t="s">
        <v>220</v>
      </c>
      <c r="N512" s="35" t="s">
        <v>135</v>
      </c>
      <c r="O512" s="35" t="s">
        <v>196</v>
      </c>
      <c r="P512" s="35" t="s">
        <v>94</v>
      </c>
      <c r="Q512" s="35">
        <v>5</v>
      </c>
      <c r="R512" s="35">
        <v>2</v>
      </c>
      <c r="S512" s="35">
        <v>0</v>
      </c>
      <c r="T512" s="35">
        <v>1</v>
      </c>
    </row>
    <row r="513" spans="1:20" x14ac:dyDescent="0.35">
      <c r="A513" s="23">
        <f>IF(E513=$A$1,MAX($A$2:$A512)+1,0)</f>
        <v>0</v>
      </c>
      <c r="B513" s="30" t="s">
        <v>272</v>
      </c>
      <c r="C513" s="30" t="s">
        <v>243</v>
      </c>
      <c r="D513" s="30" t="str">
        <f t="shared" ref="D513" si="169">N513</f>
        <v>TSV Türkenfeld 1923 1</v>
      </c>
      <c r="E513" s="30" t="str">
        <f t="shared" si="168"/>
        <v>TSV Türkenfeld 1923</v>
      </c>
      <c r="F513" s="35">
        <v>22</v>
      </c>
      <c r="G513" s="35">
        <v>0</v>
      </c>
      <c r="H513" s="35" t="s">
        <v>237</v>
      </c>
      <c r="I513" s="36"/>
      <c r="J513" s="33">
        <v>43036</v>
      </c>
      <c r="K513" s="36"/>
      <c r="L513" s="32">
        <v>0.58333333333333337</v>
      </c>
      <c r="M513" s="35" t="s">
        <v>221</v>
      </c>
      <c r="N513" s="35" t="s">
        <v>133</v>
      </c>
      <c r="O513" s="35" t="s">
        <v>188</v>
      </c>
      <c r="P513" s="35" t="s">
        <v>99</v>
      </c>
      <c r="Q513" s="35">
        <v>6</v>
      </c>
      <c r="R513" s="35">
        <v>8</v>
      </c>
      <c r="S513" s="35">
        <v>0</v>
      </c>
      <c r="T513" s="35">
        <v>1</v>
      </c>
    </row>
    <row r="514" spans="1:20" x14ac:dyDescent="0.35">
      <c r="A514" s="23">
        <f>IF(E514=$A$1,MAX($A$2:$A513)+1,0)</f>
        <v>0</v>
      </c>
      <c r="B514" s="30" t="s">
        <v>272</v>
      </c>
      <c r="C514" s="30" t="s">
        <v>243</v>
      </c>
      <c r="D514" s="30"/>
      <c r="E514" s="30" t="str">
        <f t="shared" si="168"/>
        <v/>
      </c>
      <c r="F514" s="35">
        <v>23</v>
      </c>
      <c r="G514" s="35">
        <v>0</v>
      </c>
      <c r="H514" s="35" t="s">
        <v>237</v>
      </c>
      <c r="I514" s="36"/>
      <c r="J514" s="33">
        <v>43036</v>
      </c>
      <c r="K514" s="36"/>
      <c r="L514" s="32">
        <v>0.66666666666666663</v>
      </c>
      <c r="M514" s="35" t="s">
        <v>188</v>
      </c>
      <c r="N514" s="35" t="s">
        <v>99</v>
      </c>
      <c r="O514" s="35" t="s">
        <v>195</v>
      </c>
      <c r="P514" s="35" t="s">
        <v>96</v>
      </c>
      <c r="Q514" s="35">
        <v>8</v>
      </c>
      <c r="R514" s="35">
        <v>4</v>
      </c>
      <c r="S514" s="35">
        <v>0</v>
      </c>
      <c r="T514" s="35">
        <v>1</v>
      </c>
    </row>
    <row r="515" spans="1:20" x14ac:dyDescent="0.35">
      <c r="A515" s="23">
        <f>IF(E515=$A$1,MAX($A$2:$A514)+1,0)</f>
        <v>0</v>
      </c>
      <c r="B515" s="30" t="s">
        <v>272</v>
      </c>
      <c r="C515" s="30" t="s">
        <v>243</v>
      </c>
      <c r="D515" s="30"/>
      <c r="E515" s="30" t="str">
        <f t="shared" si="168"/>
        <v/>
      </c>
      <c r="F515" s="35">
        <v>24</v>
      </c>
      <c r="G515" s="35">
        <v>0</v>
      </c>
      <c r="H515" s="35" t="s">
        <v>237</v>
      </c>
      <c r="I515" s="36"/>
      <c r="J515" s="33">
        <v>43036</v>
      </c>
      <c r="K515" s="36"/>
      <c r="L515" s="32">
        <v>0.75</v>
      </c>
      <c r="M515" s="35" t="s">
        <v>221</v>
      </c>
      <c r="N515" s="35" t="s">
        <v>133</v>
      </c>
      <c r="O515" s="35" t="s">
        <v>195</v>
      </c>
      <c r="P515" s="35" t="s">
        <v>96</v>
      </c>
      <c r="Q515" s="35">
        <v>6</v>
      </c>
      <c r="R515" s="35">
        <v>4</v>
      </c>
      <c r="S515" s="35">
        <v>0</v>
      </c>
      <c r="T515" s="35">
        <v>1</v>
      </c>
    </row>
    <row r="516" spans="1:20" x14ac:dyDescent="0.35">
      <c r="A516" s="23">
        <f>IF(E516=$A$1,MAX($A$2:$A515)+1,0)</f>
        <v>0</v>
      </c>
      <c r="B516" s="30" t="s">
        <v>272</v>
      </c>
      <c r="C516" s="30" t="s">
        <v>243</v>
      </c>
      <c r="D516" s="30" t="str">
        <f t="shared" ref="D516" si="170">N516</f>
        <v>SG Unterpfaffenhofen-Germering 3</v>
      </c>
      <c r="E516" s="30" t="str">
        <f t="shared" si="168"/>
        <v>SG Unterpfaffenhofen-Germering</v>
      </c>
      <c r="F516" s="35">
        <v>25</v>
      </c>
      <c r="G516" s="35">
        <v>0</v>
      </c>
      <c r="H516" s="35" t="s">
        <v>237</v>
      </c>
      <c r="I516" s="36"/>
      <c r="J516" s="33">
        <v>43036</v>
      </c>
      <c r="K516" s="36"/>
      <c r="L516" s="32">
        <v>0.58333333333333337</v>
      </c>
      <c r="M516" s="35" t="s">
        <v>205</v>
      </c>
      <c r="N516" s="35" t="s">
        <v>98</v>
      </c>
      <c r="O516" s="35" t="s">
        <v>216</v>
      </c>
      <c r="P516" s="35" t="s">
        <v>95</v>
      </c>
      <c r="Q516" s="35">
        <v>7</v>
      </c>
      <c r="R516" s="35">
        <v>3</v>
      </c>
      <c r="S516" s="35">
        <v>0</v>
      </c>
      <c r="T516" s="35">
        <v>1</v>
      </c>
    </row>
    <row r="517" spans="1:20" x14ac:dyDescent="0.35">
      <c r="A517" s="23">
        <f>IF(E517=$A$1,MAX($A$2:$A516)+1,0)</f>
        <v>0</v>
      </c>
      <c r="B517" s="30" t="s">
        <v>272</v>
      </c>
      <c r="C517" s="30" t="s">
        <v>243</v>
      </c>
      <c r="D517" s="30"/>
      <c r="E517" s="30" t="str">
        <f t="shared" si="168"/>
        <v/>
      </c>
      <c r="F517" s="35">
        <v>26</v>
      </c>
      <c r="G517" s="35">
        <v>0</v>
      </c>
      <c r="H517" s="35" t="s">
        <v>237</v>
      </c>
      <c r="I517" s="36"/>
      <c r="J517" s="33">
        <v>43036</v>
      </c>
      <c r="K517" s="36"/>
      <c r="L517" s="32">
        <v>0.66666666666666663</v>
      </c>
      <c r="M517" s="35" t="s">
        <v>216</v>
      </c>
      <c r="N517" s="35" t="s">
        <v>95</v>
      </c>
      <c r="O517" s="35" t="s">
        <v>205</v>
      </c>
      <c r="P517" s="35" t="s">
        <v>93</v>
      </c>
      <c r="Q517" s="35">
        <v>3</v>
      </c>
      <c r="R517" s="35">
        <v>1</v>
      </c>
      <c r="S517" s="35">
        <v>0</v>
      </c>
      <c r="T517" s="35">
        <v>1</v>
      </c>
    </row>
    <row r="518" spans="1:20" x14ac:dyDescent="0.35">
      <c r="A518" s="23">
        <f>IF(E518=$A$1,MAX($A$2:$A517)+1,0)</f>
        <v>0</v>
      </c>
      <c r="B518" s="30" t="s">
        <v>272</v>
      </c>
      <c r="C518" s="30" t="s">
        <v>243</v>
      </c>
      <c r="D518" s="30"/>
      <c r="E518" s="30" t="str">
        <f t="shared" si="168"/>
        <v/>
      </c>
      <c r="F518" s="35">
        <v>27</v>
      </c>
      <c r="G518" s="35">
        <v>0</v>
      </c>
      <c r="H518" s="35" t="s">
        <v>237</v>
      </c>
      <c r="I518" s="36"/>
      <c r="J518" s="33">
        <v>43036</v>
      </c>
      <c r="K518" s="36"/>
      <c r="L518" s="32">
        <v>0.75</v>
      </c>
      <c r="M518" s="35" t="s">
        <v>205</v>
      </c>
      <c r="N518" s="35" t="s">
        <v>98</v>
      </c>
      <c r="O518" s="35" t="s">
        <v>205</v>
      </c>
      <c r="P518" s="35" t="s">
        <v>93</v>
      </c>
      <c r="Q518" s="35">
        <v>7</v>
      </c>
      <c r="R518" s="35">
        <v>1</v>
      </c>
      <c r="S518" s="35">
        <v>0</v>
      </c>
      <c r="T518" s="35">
        <v>1</v>
      </c>
    </row>
    <row r="519" spans="1:20" x14ac:dyDescent="0.35">
      <c r="A519" s="23">
        <f>IF(E519=$A$1,MAX($A$2:$A518)+1,0)</f>
        <v>0</v>
      </c>
      <c r="B519" s="30" t="s">
        <v>272</v>
      </c>
      <c r="C519" s="30" t="s">
        <v>244</v>
      </c>
      <c r="D519" s="30" t="str">
        <f t="shared" ref="D519" si="171">N519</f>
        <v>SG Unterpfaffenhofen-Germering 2</v>
      </c>
      <c r="E519" s="30" t="str">
        <f t="shared" si="168"/>
        <v>SG Unterpfaffenhofen-Germering</v>
      </c>
      <c r="F519" s="35">
        <v>28</v>
      </c>
      <c r="G519" s="35">
        <v>0</v>
      </c>
      <c r="H519" s="35" t="s">
        <v>237</v>
      </c>
      <c r="I519" s="36"/>
      <c r="J519" s="33">
        <v>43050</v>
      </c>
      <c r="K519" s="36"/>
      <c r="L519" s="32">
        <v>0.58333333333333337</v>
      </c>
      <c r="M519" s="35" t="s">
        <v>205</v>
      </c>
      <c r="N519" s="35" t="s">
        <v>93</v>
      </c>
      <c r="O519" s="35" t="s">
        <v>220</v>
      </c>
      <c r="P519" s="35" t="s">
        <v>135</v>
      </c>
      <c r="Q519" s="35">
        <v>1</v>
      </c>
      <c r="R519" s="35">
        <v>5</v>
      </c>
      <c r="S519" s="35">
        <v>0</v>
      </c>
      <c r="T519" s="35">
        <v>1</v>
      </c>
    </row>
    <row r="520" spans="1:20" x14ac:dyDescent="0.35">
      <c r="A520" s="23">
        <f>IF(E520=$A$1,MAX($A$2:$A519)+1,0)</f>
        <v>0</v>
      </c>
      <c r="B520" s="30" t="s">
        <v>272</v>
      </c>
      <c r="C520" s="30" t="s">
        <v>244</v>
      </c>
      <c r="D520" s="30"/>
      <c r="E520" s="30" t="str">
        <f t="shared" si="168"/>
        <v/>
      </c>
      <c r="F520" s="35">
        <v>29</v>
      </c>
      <c r="G520" s="35">
        <v>0</v>
      </c>
      <c r="H520" s="35" t="s">
        <v>237</v>
      </c>
      <c r="I520" s="36"/>
      <c r="J520" s="33">
        <v>43050</v>
      </c>
      <c r="K520" s="36"/>
      <c r="L520" s="32">
        <v>0.66666666666666663</v>
      </c>
      <c r="M520" s="35" t="s">
        <v>220</v>
      </c>
      <c r="N520" s="35" t="s">
        <v>135</v>
      </c>
      <c r="O520" s="35" t="s">
        <v>195</v>
      </c>
      <c r="P520" s="35" t="s">
        <v>96</v>
      </c>
      <c r="Q520" s="35">
        <v>5</v>
      </c>
      <c r="R520" s="35">
        <v>4</v>
      </c>
      <c r="S520" s="35">
        <v>0</v>
      </c>
      <c r="T520" s="35">
        <v>1</v>
      </c>
    </row>
    <row r="521" spans="1:20" x14ac:dyDescent="0.35">
      <c r="A521" s="23">
        <f>IF(E521=$A$1,MAX($A$2:$A520)+1,0)</f>
        <v>0</v>
      </c>
      <c r="B521" s="30" t="s">
        <v>272</v>
      </c>
      <c r="C521" s="30" t="s">
        <v>244</v>
      </c>
      <c r="D521" s="30"/>
      <c r="E521" s="30" t="str">
        <f t="shared" si="168"/>
        <v/>
      </c>
      <c r="F521" s="35">
        <v>30</v>
      </c>
      <c r="G521" s="35">
        <v>0</v>
      </c>
      <c r="H521" s="35" t="s">
        <v>237</v>
      </c>
      <c r="I521" s="36"/>
      <c r="J521" s="33">
        <v>43050</v>
      </c>
      <c r="K521" s="36"/>
      <c r="L521" s="32">
        <v>0.75</v>
      </c>
      <c r="M521" s="35" t="s">
        <v>205</v>
      </c>
      <c r="N521" s="35" t="s">
        <v>93</v>
      </c>
      <c r="O521" s="35" t="s">
        <v>195</v>
      </c>
      <c r="P521" s="35" t="s">
        <v>96</v>
      </c>
      <c r="Q521" s="35">
        <v>1</v>
      </c>
      <c r="R521" s="35">
        <v>4</v>
      </c>
      <c r="S521" s="35">
        <v>0</v>
      </c>
      <c r="T521" s="35">
        <v>1</v>
      </c>
    </row>
    <row r="522" spans="1:20" x14ac:dyDescent="0.35">
      <c r="A522" s="23">
        <f>IF(E522=$A$1,MAX($A$2:$A521)+1,0)</f>
        <v>0</v>
      </c>
      <c r="B522" s="30" t="s">
        <v>272</v>
      </c>
      <c r="C522" s="30" t="s">
        <v>244</v>
      </c>
      <c r="D522" s="30" t="str">
        <f t="shared" ref="D522" si="172">N522</f>
        <v>ESV Neuaubing 2</v>
      </c>
      <c r="E522" s="30" t="str">
        <f t="shared" si="168"/>
        <v>ESV Neuaubing</v>
      </c>
      <c r="F522" s="35">
        <v>31</v>
      </c>
      <c r="G522" s="35">
        <v>0</v>
      </c>
      <c r="H522" s="35" t="s">
        <v>237</v>
      </c>
      <c r="I522" s="36"/>
      <c r="J522" s="33">
        <v>43050</v>
      </c>
      <c r="K522" s="36"/>
      <c r="L522" s="32">
        <v>0.58333333333333337</v>
      </c>
      <c r="M522" s="35" t="s">
        <v>196</v>
      </c>
      <c r="N522" s="35" t="s">
        <v>94</v>
      </c>
      <c r="O522" s="35" t="s">
        <v>216</v>
      </c>
      <c r="P522" s="35" t="s">
        <v>95</v>
      </c>
      <c r="Q522" s="35">
        <v>2</v>
      </c>
      <c r="R522" s="35">
        <v>3</v>
      </c>
      <c r="S522" s="35">
        <v>0</v>
      </c>
      <c r="T522" s="35">
        <v>1</v>
      </c>
    </row>
    <row r="523" spans="1:20" x14ac:dyDescent="0.35">
      <c r="A523" s="23">
        <f>IF(E523=$A$1,MAX($A$2:$A522)+1,0)</f>
        <v>0</v>
      </c>
      <c r="B523" s="30" t="s">
        <v>272</v>
      </c>
      <c r="C523" s="30" t="s">
        <v>244</v>
      </c>
      <c r="D523" s="30"/>
      <c r="E523" s="30" t="str">
        <f t="shared" si="168"/>
        <v/>
      </c>
      <c r="F523" s="35">
        <v>32</v>
      </c>
      <c r="G523" s="35">
        <v>0</v>
      </c>
      <c r="H523" s="35" t="s">
        <v>237</v>
      </c>
      <c r="I523" s="36"/>
      <c r="J523" s="33">
        <v>43050</v>
      </c>
      <c r="K523" s="36"/>
      <c r="L523" s="32">
        <v>0.66666666666666663</v>
      </c>
      <c r="M523" s="35" t="s">
        <v>216</v>
      </c>
      <c r="N523" s="35" t="s">
        <v>95</v>
      </c>
      <c r="O523" s="35" t="s">
        <v>188</v>
      </c>
      <c r="P523" s="35" t="s">
        <v>99</v>
      </c>
      <c r="Q523" s="35">
        <v>3</v>
      </c>
      <c r="R523" s="35">
        <v>8</v>
      </c>
      <c r="S523" s="35">
        <v>0</v>
      </c>
      <c r="T523" s="35">
        <v>1</v>
      </c>
    </row>
    <row r="524" spans="1:20" x14ac:dyDescent="0.35">
      <c r="A524" s="23">
        <f>IF(E524=$A$1,MAX($A$2:$A523)+1,0)</f>
        <v>0</v>
      </c>
      <c r="B524" s="30" t="s">
        <v>272</v>
      </c>
      <c r="C524" s="30" t="s">
        <v>244</v>
      </c>
      <c r="D524" s="30"/>
      <c r="E524" s="30" t="str">
        <f t="shared" si="168"/>
        <v/>
      </c>
      <c r="F524" s="35">
        <v>33</v>
      </c>
      <c r="G524" s="35">
        <v>0</v>
      </c>
      <c r="H524" s="35" t="s">
        <v>237</v>
      </c>
      <c r="I524" s="36"/>
      <c r="J524" s="33">
        <v>43050</v>
      </c>
      <c r="K524" s="36"/>
      <c r="L524" s="32">
        <v>0.75</v>
      </c>
      <c r="M524" s="35" t="s">
        <v>196</v>
      </c>
      <c r="N524" s="35" t="s">
        <v>94</v>
      </c>
      <c r="O524" s="35" t="s">
        <v>188</v>
      </c>
      <c r="P524" s="35" t="s">
        <v>99</v>
      </c>
      <c r="Q524" s="35">
        <v>2</v>
      </c>
      <c r="R524" s="35">
        <v>8</v>
      </c>
      <c r="S524" s="35">
        <v>0</v>
      </c>
      <c r="T524" s="35">
        <v>1</v>
      </c>
    </row>
    <row r="525" spans="1:20" x14ac:dyDescent="0.35">
      <c r="A525" s="23">
        <f>IF(E525=$A$1,MAX($A$2:$A524)+1,0)</f>
        <v>0</v>
      </c>
      <c r="B525" s="30" t="s">
        <v>272</v>
      </c>
      <c r="C525" s="30" t="s">
        <v>244</v>
      </c>
      <c r="D525" s="30" t="str">
        <f t="shared" ref="D525" si="173">N525</f>
        <v>TSV Eintracht Karlsfeld 2</v>
      </c>
      <c r="E525" s="30" t="str">
        <f t="shared" si="168"/>
        <v>TSV Eintracht Karlsfeld</v>
      </c>
      <c r="F525" s="35">
        <v>34</v>
      </c>
      <c r="G525" s="35">
        <v>0</v>
      </c>
      <c r="H525" s="35" t="s">
        <v>237</v>
      </c>
      <c r="I525" s="36"/>
      <c r="J525" s="33">
        <v>43050</v>
      </c>
      <c r="K525" s="36"/>
      <c r="L525" s="32">
        <v>0.58333333333333337</v>
      </c>
      <c r="M525" s="35" t="s">
        <v>209</v>
      </c>
      <c r="N525" s="35" t="s">
        <v>100</v>
      </c>
      <c r="O525" s="35" t="s">
        <v>205</v>
      </c>
      <c r="P525" s="35" t="s">
        <v>98</v>
      </c>
      <c r="Q525" s="35">
        <v>9</v>
      </c>
      <c r="R525" s="35">
        <v>7</v>
      </c>
      <c r="S525" s="35">
        <v>0</v>
      </c>
      <c r="T525" s="35">
        <v>1</v>
      </c>
    </row>
    <row r="526" spans="1:20" x14ac:dyDescent="0.35">
      <c r="A526" s="23">
        <f>IF(E526=$A$1,MAX($A$2:$A525)+1,0)</f>
        <v>0</v>
      </c>
      <c r="B526" s="30" t="s">
        <v>272</v>
      </c>
      <c r="C526" s="30" t="s">
        <v>244</v>
      </c>
      <c r="D526" s="30"/>
      <c r="E526" s="30" t="str">
        <f t="shared" si="168"/>
        <v/>
      </c>
      <c r="F526" s="35">
        <v>35</v>
      </c>
      <c r="G526" s="35">
        <v>0</v>
      </c>
      <c r="H526" s="35" t="s">
        <v>237</v>
      </c>
      <c r="I526" s="36"/>
      <c r="J526" s="33">
        <v>43050</v>
      </c>
      <c r="K526" s="36"/>
      <c r="L526" s="32">
        <v>0.66666666666666663</v>
      </c>
      <c r="M526" s="35" t="s">
        <v>205</v>
      </c>
      <c r="N526" s="35" t="s">
        <v>98</v>
      </c>
      <c r="O526" s="35" t="s">
        <v>221</v>
      </c>
      <c r="P526" s="35" t="s">
        <v>133</v>
      </c>
      <c r="Q526" s="35">
        <v>7</v>
      </c>
      <c r="R526" s="35">
        <v>6</v>
      </c>
      <c r="S526" s="35">
        <v>0</v>
      </c>
      <c r="T526" s="35">
        <v>1</v>
      </c>
    </row>
    <row r="527" spans="1:20" x14ac:dyDescent="0.35">
      <c r="A527" s="23">
        <f>IF(E527=$A$1,MAX($A$2:$A526)+1,0)</f>
        <v>0</v>
      </c>
      <c r="B527" s="30" t="s">
        <v>272</v>
      </c>
      <c r="C527" s="30" t="s">
        <v>244</v>
      </c>
      <c r="D527" s="30"/>
      <c r="E527" s="30" t="str">
        <f t="shared" si="168"/>
        <v/>
      </c>
      <c r="F527" s="35">
        <v>36</v>
      </c>
      <c r="G527" s="35">
        <v>0</v>
      </c>
      <c r="H527" s="35" t="s">
        <v>237</v>
      </c>
      <c r="I527" s="36"/>
      <c r="J527" s="33">
        <v>43050</v>
      </c>
      <c r="K527" s="36"/>
      <c r="L527" s="32">
        <v>0.75</v>
      </c>
      <c r="M527" s="35" t="s">
        <v>209</v>
      </c>
      <c r="N527" s="35" t="s">
        <v>100</v>
      </c>
      <c r="O527" s="35" t="s">
        <v>221</v>
      </c>
      <c r="P527" s="35" t="s">
        <v>133</v>
      </c>
      <c r="Q527" s="35">
        <v>9</v>
      </c>
      <c r="R527" s="35">
        <v>6</v>
      </c>
      <c r="S527" s="35">
        <v>0</v>
      </c>
      <c r="T527" s="35">
        <v>1</v>
      </c>
    </row>
    <row r="528" spans="1:20" x14ac:dyDescent="0.35">
      <c r="A528" s="23">
        <f>IF(E528=$A$1,MAX($A$2:$A527)+1,0)</f>
        <v>0</v>
      </c>
      <c r="B528" s="30" t="s">
        <v>272</v>
      </c>
      <c r="C528" s="30" t="s">
        <v>245</v>
      </c>
      <c r="D528" s="30" t="str">
        <f t="shared" ref="D528" si="174">N528</f>
        <v>SV Esting 1</v>
      </c>
      <c r="E528" s="30" t="str">
        <f t="shared" si="168"/>
        <v>SV Esting</v>
      </c>
      <c r="F528" s="35">
        <v>37</v>
      </c>
      <c r="G528" s="35">
        <v>1</v>
      </c>
      <c r="H528" s="35" t="s">
        <v>237</v>
      </c>
      <c r="I528" s="36"/>
      <c r="J528" s="33">
        <v>43120</v>
      </c>
      <c r="K528" s="36"/>
      <c r="L528" s="32">
        <v>0.58333333333333337</v>
      </c>
      <c r="M528" s="35" t="s">
        <v>216</v>
      </c>
      <c r="N528" s="35" t="s">
        <v>95</v>
      </c>
      <c r="O528" s="35" t="s">
        <v>205</v>
      </c>
      <c r="P528" s="35" t="s">
        <v>98</v>
      </c>
      <c r="Q528" s="35">
        <v>3</v>
      </c>
      <c r="R528" s="35">
        <v>7</v>
      </c>
      <c r="S528" s="35">
        <v>0</v>
      </c>
      <c r="T528" s="35">
        <v>1</v>
      </c>
    </row>
    <row r="529" spans="1:20" x14ac:dyDescent="0.35">
      <c r="A529" s="23">
        <f>IF(E529=$A$1,MAX($A$2:$A528)+1,0)</f>
        <v>0</v>
      </c>
      <c r="B529" s="30" t="s">
        <v>272</v>
      </c>
      <c r="C529" s="30" t="s">
        <v>245</v>
      </c>
      <c r="D529" s="30"/>
      <c r="E529" s="30" t="str">
        <f t="shared" si="168"/>
        <v/>
      </c>
      <c r="F529" s="35">
        <v>38</v>
      </c>
      <c r="G529" s="35">
        <v>1</v>
      </c>
      <c r="H529" s="35" t="s">
        <v>237</v>
      </c>
      <c r="I529" s="36"/>
      <c r="J529" s="33">
        <v>43120</v>
      </c>
      <c r="K529" s="36"/>
      <c r="L529" s="32">
        <v>0.66666666666666663</v>
      </c>
      <c r="M529" s="35" t="s">
        <v>205</v>
      </c>
      <c r="N529" s="35" t="s">
        <v>98</v>
      </c>
      <c r="O529" s="35" t="s">
        <v>195</v>
      </c>
      <c r="P529" s="35" t="s">
        <v>96</v>
      </c>
      <c r="Q529" s="35">
        <v>7</v>
      </c>
      <c r="R529" s="35">
        <v>4</v>
      </c>
      <c r="S529" s="35">
        <v>0</v>
      </c>
      <c r="T529" s="35">
        <v>1</v>
      </c>
    </row>
    <row r="530" spans="1:20" x14ac:dyDescent="0.35">
      <c r="A530" s="23">
        <f>IF(E530=$A$1,MAX($A$2:$A529)+1,0)</f>
        <v>0</v>
      </c>
      <c r="B530" s="30" t="s">
        <v>272</v>
      </c>
      <c r="C530" s="30" t="s">
        <v>245</v>
      </c>
      <c r="D530" s="30"/>
      <c r="E530" s="30" t="str">
        <f t="shared" si="168"/>
        <v/>
      </c>
      <c r="F530" s="35">
        <v>39</v>
      </c>
      <c r="G530" s="35">
        <v>1</v>
      </c>
      <c r="H530" s="35" t="s">
        <v>237</v>
      </c>
      <c r="I530" s="36"/>
      <c r="J530" s="33">
        <v>43120</v>
      </c>
      <c r="K530" s="36"/>
      <c r="L530" s="32">
        <v>0.75</v>
      </c>
      <c r="M530" s="35" t="s">
        <v>216</v>
      </c>
      <c r="N530" s="35" t="s">
        <v>95</v>
      </c>
      <c r="O530" s="35" t="s">
        <v>195</v>
      </c>
      <c r="P530" s="35" t="s">
        <v>96</v>
      </c>
      <c r="Q530" s="35">
        <v>3</v>
      </c>
      <c r="R530" s="35">
        <v>4</v>
      </c>
      <c r="S530" s="35">
        <v>0</v>
      </c>
      <c r="T530" s="35">
        <v>1</v>
      </c>
    </row>
    <row r="531" spans="1:20" x14ac:dyDescent="0.35">
      <c r="A531" s="23">
        <f>IF(E531=$A$1,MAX($A$2:$A530)+1,0)</f>
        <v>0</v>
      </c>
      <c r="B531" s="30" t="s">
        <v>272</v>
      </c>
      <c r="C531" s="30" t="s">
        <v>245</v>
      </c>
      <c r="D531" s="30" t="str">
        <f t="shared" ref="D531" si="175">N531</f>
        <v>Vfl Kaufering 2</v>
      </c>
      <c r="E531" s="30" t="str">
        <f t="shared" si="168"/>
        <v>Vfl Kaufering</v>
      </c>
      <c r="F531" s="35">
        <v>40</v>
      </c>
      <c r="G531" s="35">
        <v>1</v>
      </c>
      <c r="H531" s="35" t="s">
        <v>237</v>
      </c>
      <c r="I531" s="36"/>
      <c r="J531" s="33">
        <v>43120</v>
      </c>
      <c r="K531" s="36"/>
      <c r="L531" s="32">
        <v>0.58333333333333337</v>
      </c>
      <c r="M531" s="35" t="s">
        <v>188</v>
      </c>
      <c r="N531" s="35" t="s">
        <v>99</v>
      </c>
      <c r="O531" s="35" t="s">
        <v>221</v>
      </c>
      <c r="P531" s="35" t="s">
        <v>133</v>
      </c>
      <c r="Q531" s="35">
        <v>8</v>
      </c>
      <c r="R531" s="35">
        <v>6</v>
      </c>
      <c r="S531" s="35">
        <v>0</v>
      </c>
      <c r="T531" s="35">
        <v>1</v>
      </c>
    </row>
    <row r="532" spans="1:20" x14ac:dyDescent="0.35">
      <c r="A532" s="23">
        <f>IF(E532=$A$1,MAX($A$2:$A531)+1,0)</f>
        <v>0</v>
      </c>
      <c r="B532" s="30" t="s">
        <v>272</v>
      </c>
      <c r="C532" s="30" t="s">
        <v>245</v>
      </c>
      <c r="D532" s="30"/>
      <c r="E532" s="30" t="str">
        <f t="shared" si="168"/>
        <v/>
      </c>
      <c r="F532" s="35">
        <v>41</v>
      </c>
      <c r="G532" s="35">
        <v>1</v>
      </c>
      <c r="H532" s="35" t="s">
        <v>237</v>
      </c>
      <c r="I532" s="36"/>
      <c r="J532" s="33">
        <v>43120</v>
      </c>
      <c r="K532" s="36"/>
      <c r="L532" s="32">
        <v>0.66666666666666663</v>
      </c>
      <c r="M532" s="35" t="s">
        <v>221</v>
      </c>
      <c r="N532" s="35" t="s">
        <v>133</v>
      </c>
      <c r="O532" s="35" t="s">
        <v>196</v>
      </c>
      <c r="P532" s="35" t="s">
        <v>94</v>
      </c>
      <c r="Q532" s="35">
        <v>6</v>
      </c>
      <c r="R532" s="35">
        <v>2</v>
      </c>
      <c r="S532" s="35">
        <v>0</v>
      </c>
      <c r="T532" s="35">
        <v>1</v>
      </c>
    </row>
    <row r="533" spans="1:20" x14ac:dyDescent="0.35">
      <c r="A533" s="23">
        <f>IF(E533=$A$1,MAX($A$2:$A532)+1,0)</f>
        <v>0</v>
      </c>
      <c r="B533" s="30" t="s">
        <v>272</v>
      </c>
      <c r="C533" s="30" t="s">
        <v>245</v>
      </c>
      <c r="D533" s="30"/>
      <c r="E533" s="30" t="str">
        <f t="shared" si="168"/>
        <v/>
      </c>
      <c r="F533" s="35">
        <v>42</v>
      </c>
      <c r="G533" s="35">
        <v>1</v>
      </c>
      <c r="H533" s="35" t="s">
        <v>237</v>
      </c>
      <c r="I533" s="36"/>
      <c r="J533" s="33">
        <v>43120</v>
      </c>
      <c r="K533" s="36"/>
      <c r="L533" s="32">
        <v>0.75</v>
      </c>
      <c r="M533" s="35" t="s">
        <v>188</v>
      </c>
      <c r="N533" s="35" t="s">
        <v>99</v>
      </c>
      <c r="O533" s="35" t="s">
        <v>196</v>
      </c>
      <c r="P533" s="35" t="s">
        <v>94</v>
      </c>
      <c r="Q533" s="35">
        <v>8</v>
      </c>
      <c r="R533" s="35">
        <v>2</v>
      </c>
      <c r="S533" s="35">
        <v>0</v>
      </c>
      <c r="T533" s="35">
        <v>1</v>
      </c>
    </row>
    <row r="534" spans="1:20" x14ac:dyDescent="0.35">
      <c r="A534" s="23">
        <f>IF(E534=$A$1,MAX($A$2:$A533)+1,0)</f>
        <v>0</v>
      </c>
      <c r="B534" s="30" t="s">
        <v>272</v>
      </c>
      <c r="C534" s="30" t="s">
        <v>245</v>
      </c>
      <c r="D534" s="30" t="str">
        <f t="shared" ref="D534" si="176">N534</f>
        <v>TSV Eintracht Karlsfeld 2</v>
      </c>
      <c r="E534" s="30" t="str">
        <f t="shared" si="168"/>
        <v>TSV Eintracht Karlsfeld</v>
      </c>
      <c r="F534" s="35">
        <v>43</v>
      </c>
      <c r="G534" s="35">
        <v>1</v>
      </c>
      <c r="H534" s="35" t="s">
        <v>237</v>
      </c>
      <c r="I534" s="36"/>
      <c r="J534" s="33">
        <v>43120</v>
      </c>
      <c r="K534" s="36"/>
      <c r="L534" s="32">
        <v>0.58333333333333337</v>
      </c>
      <c r="M534" s="35" t="s">
        <v>209</v>
      </c>
      <c r="N534" s="35" t="s">
        <v>100</v>
      </c>
      <c r="O534" s="35" t="s">
        <v>220</v>
      </c>
      <c r="P534" s="35" t="s">
        <v>135</v>
      </c>
      <c r="Q534" s="35">
        <v>9</v>
      </c>
      <c r="R534" s="35">
        <v>5</v>
      </c>
      <c r="S534" s="35">
        <v>0</v>
      </c>
      <c r="T534" s="35">
        <v>1</v>
      </c>
    </row>
    <row r="535" spans="1:20" x14ac:dyDescent="0.35">
      <c r="A535" s="23">
        <f>IF(E535=$A$1,MAX($A$2:$A534)+1,0)</f>
        <v>0</v>
      </c>
      <c r="B535" s="30" t="s">
        <v>272</v>
      </c>
      <c r="C535" s="30" t="s">
        <v>245</v>
      </c>
      <c r="D535" s="30"/>
      <c r="E535" s="30" t="str">
        <f t="shared" si="168"/>
        <v/>
      </c>
      <c r="F535" s="35">
        <v>44</v>
      </c>
      <c r="G535" s="35">
        <v>1</v>
      </c>
      <c r="H535" s="35" t="s">
        <v>237</v>
      </c>
      <c r="I535" s="36"/>
      <c r="J535" s="33">
        <v>43120</v>
      </c>
      <c r="K535" s="36"/>
      <c r="L535" s="32">
        <v>0.66666666666666663</v>
      </c>
      <c r="M535" s="35" t="s">
        <v>220</v>
      </c>
      <c r="N535" s="35" t="s">
        <v>135</v>
      </c>
      <c r="O535" s="35" t="s">
        <v>205</v>
      </c>
      <c r="P535" s="35" t="s">
        <v>93</v>
      </c>
      <c r="Q535" s="35">
        <v>5</v>
      </c>
      <c r="R535" s="35">
        <v>1</v>
      </c>
      <c r="S535" s="35">
        <v>0</v>
      </c>
      <c r="T535" s="35">
        <v>1</v>
      </c>
    </row>
    <row r="536" spans="1:20" x14ac:dyDescent="0.35">
      <c r="A536" s="23">
        <f>IF(E536=$A$1,MAX($A$2:$A535)+1,0)</f>
        <v>0</v>
      </c>
      <c r="B536" s="30" t="s">
        <v>272</v>
      </c>
      <c r="C536" s="30" t="s">
        <v>245</v>
      </c>
      <c r="D536" s="30"/>
      <c r="E536" s="30" t="str">
        <f t="shared" si="168"/>
        <v/>
      </c>
      <c r="F536" s="35">
        <v>45</v>
      </c>
      <c r="G536" s="35">
        <v>1</v>
      </c>
      <c r="H536" s="35" t="s">
        <v>237</v>
      </c>
      <c r="I536" s="36"/>
      <c r="J536" s="33">
        <v>43120</v>
      </c>
      <c r="K536" s="36"/>
      <c r="L536" s="32">
        <v>0.75</v>
      </c>
      <c r="M536" s="35" t="s">
        <v>209</v>
      </c>
      <c r="N536" s="35" t="s">
        <v>100</v>
      </c>
      <c r="O536" s="35" t="s">
        <v>205</v>
      </c>
      <c r="P536" s="35" t="s">
        <v>93</v>
      </c>
      <c r="Q536" s="35">
        <v>9</v>
      </c>
      <c r="R536" s="35">
        <v>1</v>
      </c>
      <c r="S536" s="35">
        <v>0</v>
      </c>
      <c r="T536" s="35">
        <v>1</v>
      </c>
    </row>
    <row r="537" spans="1:20" x14ac:dyDescent="0.35">
      <c r="A537" s="23">
        <f>IF(E537=$A$1,MAX($A$2:$A536)+1,0)</f>
        <v>0</v>
      </c>
      <c r="B537" s="30" t="s">
        <v>272</v>
      </c>
      <c r="C537" s="30" t="s">
        <v>246</v>
      </c>
      <c r="D537" s="30" t="str">
        <f t="shared" ref="D537" si="177">N537</f>
        <v>SG Unterpfaffenhofen-Germering 2</v>
      </c>
      <c r="E537" s="30" t="str">
        <f t="shared" si="168"/>
        <v>SG Unterpfaffenhofen-Germering</v>
      </c>
      <c r="F537" s="35">
        <v>46</v>
      </c>
      <c r="G537" s="35">
        <v>1</v>
      </c>
      <c r="H537" s="35" t="s">
        <v>237</v>
      </c>
      <c r="I537" s="36"/>
      <c r="J537" s="33">
        <v>43142</v>
      </c>
      <c r="K537" s="36"/>
      <c r="L537" s="32">
        <v>0.58333333333333337</v>
      </c>
      <c r="M537" s="35" t="s">
        <v>205</v>
      </c>
      <c r="N537" s="35" t="s">
        <v>93</v>
      </c>
      <c r="O537" s="35" t="s">
        <v>216</v>
      </c>
      <c r="P537" s="35" t="s">
        <v>95</v>
      </c>
      <c r="Q537" s="35">
        <v>1</v>
      </c>
      <c r="R537" s="35">
        <v>3</v>
      </c>
      <c r="S537" s="35">
        <v>0</v>
      </c>
      <c r="T537" s="35">
        <v>1</v>
      </c>
    </row>
    <row r="538" spans="1:20" x14ac:dyDescent="0.35">
      <c r="A538" s="23">
        <f>IF(E538=$A$1,MAX($A$2:$A537)+1,0)</f>
        <v>0</v>
      </c>
      <c r="B538" s="30" t="s">
        <v>272</v>
      </c>
      <c r="C538" s="30" t="s">
        <v>246</v>
      </c>
      <c r="D538" s="30"/>
      <c r="E538" s="30" t="str">
        <f t="shared" si="168"/>
        <v/>
      </c>
      <c r="F538" s="35">
        <v>47</v>
      </c>
      <c r="G538" s="35">
        <v>1</v>
      </c>
      <c r="H538" s="35" t="s">
        <v>237</v>
      </c>
      <c r="I538" s="36"/>
      <c r="J538" s="33">
        <v>43142</v>
      </c>
      <c r="K538" s="36"/>
      <c r="L538" s="32">
        <v>0.66666666666666663</v>
      </c>
      <c r="M538" s="35" t="s">
        <v>216</v>
      </c>
      <c r="N538" s="35" t="s">
        <v>95</v>
      </c>
      <c r="O538" s="35" t="s">
        <v>196</v>
      </c>
      <c r="P538" s="35" t="s">
        <v>94</v>
      </c>
      <c r="Q538" s="35">
        <v>3</v>
      </c>
      <c r="R538" s="35">
        <v>2</v>
      </c>
      <c r="S538" s="35">
        <v>0</v>
      </c>
      <c r="T538" s="35">
        <v>1</v>
      </c>
    </row>
    <row r="539" spans="1:20" x14ac:dyDescent="0.35">
      <c r="A539" s="23">
        <f>IF(E539=$A$1,MAX($A$2:$A538)+1,0)</f>
        <v>0</v>
      </c>
      <c r="B539" s="30" t="s">
        <v>272</v>
      </c>
      <c r="C539" s="30" t="s">
        <v>246</v>
      </c>
      <c r="D539" s="30"/>
      <c r="E539" s="30" t="str">
        <f t="shared" si="168"/>
        <v/>
      </c>
      <c r="F539" s="35">
        <v>48</v>
      </c>
      <c r="G539" s="35">
        <v>1</v>
      </c>
      <c r="H539" s="35" t="s">
        <v>237</v>
      </c>
      <c r="I539" s="36"/>
      <c r="J539" s="33">
        <v>43142</v>
      </c>
      <c r="K539" s="36"/>
      <c r="L539" s="32">
        <v>0.75</v>
      </c>
      <c r="M539" s="35" t="s">
        <v>205</v>
      </c>
      <c r="N539" s="35" t="s">
        <v>93</v>
      </c>
      <c r="O539" s="35" t="s">
        <v>196</v>
      </c>
      <c r="P539" s="35" t="s">
        <v>94</v>
      </c>
      <c r="Q539" s="35">
        <v>1</v>
      </c>
      <c r="R539" s="35">
        <v>2</v>
      </c>
      <c r="S539" s="35">
        <v>0</v>
      </c>
      <c r="T539" s="35">
        <v>1</v>
      </c>
    </row>
    <row r="540" spans="1:20" x14ac:dyDescent="0.35">
      <c r="A540" s="23">
        <f>IF(E540=$A$1,MAX($A$2:$A539)+1,0)</f>
        <v>0</v>
      </c>
      <c r="B540" s="30" t="s">
        <v>272</v>
      </c>
      <c r="C540" s="30" t="s">
        <v>246</v>
      </c>
      <c r="D540" s="30" t="str">
        <f t="shared" ref="D540" si="178">N540</f>
        <v>FT München-Blumenau 2</v>
      </c>
      <c r="E540" s="30" t="str">
        <f t="shared" si="168"/>
        <v>FT München-Blumenau</v>
      </c>
      <c r="F540" s="35">
        <v>49</v>
      </c>
      <c r="G540" s="35">
        <v>1</v>
      </c>
      <c r="H540" s="35" t="s">
        <v>237</v>
      </c>
      <c r="I540" s="36"/>
      <c r="J540" s="33">
        <v>43142</v>
      </c>
      <c r="K540" s="36"/>
      <c r="L540" s="32">
        <v>0.58333333333333337</v>
      </c>
      <c r="M540" s="35" t="s">
        <v>195</v>
      </c>
      <c r="N540" s="35" t="s">
        <v>96</v>
      </c>
      <c r="O540" s="35" t="s">
        <v>220</v>
      </c>
      <c r="P540" s="35" t="s">
        <v>135</v>
      </c>
      <c r="Q540" s="35">
        <v>4</v>
      </c>
      <c r="R540" s="35">
        <v>5</v>
      </c>
      <c r="S540" s="35">
        <v>0</v>
      </c>
      <c r="T540" s="35">
        <v>1</v>
      </c>
    </row>
    <row r="541" spans="1:20" x14ac:dyDescent="0.35">
      <c r="A541" s="23">
        <f>IF(E541=$A$1,MAX($A$2:$A540)+1,0)</f>
        <v>0</v>
      </c>
      <c r="B541" s="30" t="s">
        <v>272</v>
      </c>
      <c r="C541" s="30" t="s">
        <v>246</v>
      </c>
      <c r="D541" s="30"/>
      <c r="E541" s="30" t="str">
        <f t="shared" si="168"/>
        <v/>
      </c>
      <c r="F541" s="35">
        <v>50</v>
      </c>
      <c r="G541" s="35">
        <v>1</v>
      </c>
      <c r="H541" s="35" t="s">
        <v>237</v>
      </c>
      <c r="I541" s="36"/>
      <c r="J541" s="33">
        <v>43142</v>
      </c>
      <c r="K541" s="36"/>
      <c r="L541" s="32">
        <v>0.66666666666666663</v>
      </c>
      <c r="M541" s="35" t="s">
        <v>220</v>
      </c>
      <c r="N541" s="35" t="s">
        <v>135</v>
      </c>
      <c r="O541" s="35" t="s">
        <v>221</v>
      </c>
      <c r="P541" s="35" t="s">
        <v>133</v>
      </c>
      <c r="Q541" s="35">
        <v>5</v>
      </c>
      <c r="R541" s="35">
        <v>6</v>
      </c>
      <c r="S541" s="35">
        <v>0</v>
      </c>
      <c r="T541" s="35">
        <v>1</v>
      </c>
    </row>
    <row r="542" spans="1:20" x14ac:dyDescent="0.35">
      <c r="A542" s="23">
        <f>IF(E542=$A$1,MAX($A$2:$A541)+1,0)</f>
        <v>0</v>
      </c>
      <c r="B542" s="30" t="s">
        <v>272</v>
      </c>
      <c r="C542" s="30" t="s">
        <v>246</v>
      </c>
      <c r="D542" s="30"/>
      <c r="E542" s="30" t="str">
        <f t="shared" si="168"/>
        <v/>
      </c>
      <c r="F542" s="35">
        <v>51</v>
      </c>
      <c r="G542" s="35">
        <v>1</v>
      </c>
      <c r="H542" s="35" t="s">
        <v>237</v>
      </c>
      <c r="I542" s="36"/>
      <c r="J542" s="33">
        <v>43142</v>
      </c>
      <c r="K542" s="36"/>
      <c r="L542" s="32">
        <v>0.75</v>
      </c>
      <c r="M542" s="35" t="s">
        <v>195</v>
      </c>
      <c r="N542" s="35" t="s">
        <v>96</v>
      </c>
      <c r="O542" s="35" t="s">
        <v>221</v>
      </c>
      <c r="P542" s="35" t="s">
        <v>133</v>
      </c>
      <c r="Q542" s="35">
        <v>4</v>
      </c>
      <c r="R542" s="35">
        <v>6</v>
      </c>
      <c r="S542" s="35">
        <v>0</v>
      </c>
      <c r="T542" s="35">
        <v>1</v>
      </c>
    </row>
    <row r="543" spans="1:20" x14ac:dyDescent="0.35">
      <c r="A543" s="23">
        <f>IF(E543=$A$1,MAX($A$2:$A542)+1,0)</f>
        <v>0</v>
      </c>
      <c r="B543" s="30" t="s">
        <v>272</v>
      </c>
      <c r="C543" s="30" t="s">
        <v>246</v>
      </c>
      <c r="D543" s="30" t="str">
        <f t="shared" ref="D543" si="179">N543</f>
        <v>SG Unterpfaffenhofen-Germering 3</v>
      </c>
      <c r="E543" s="30" t="str">
        <f t="shared" si="168"/>
        <v>SG Unterpfaffenhofen-Germering</v>
      </c>
      <c r="F543" s="35">
        <v>52</v>
      </c>
      <c r="G543" s="35">
        <v>1</v>
      </c>
      <c r="H543" s="35" t="s">
        <v>237</v>
      </c>
      <c r="I543" s="36"/>
      <c r="J543" s="33">
        <v>43142</v>
      </c>
      <c r="K543" s="36"/>
      <c r="L543" s="32">
        <v>0.58333333333333337</v>
      </c>
      <c r="M543" s="35" t="s">
        <v>205</v>
      </c>
      <c r="N543" s="35" t="s">
        <v>98</v>
      </c>
      <c r="O543" s="35" t="s">
        <v>209</v>
      </c>
      <c r="P543" s="35" t="s">
        <v>100</v>
      </c>
      <c r="Q543" s="35">
        <v>7</v>
      </c>
      <c r="R543" s="35">
        <v>9</v>
      </c>
      <c r="S543" s="35">
        <v>0</v>
      </c>
      <c r="T543" s="35">
        <v>1</v>
      </c>
    </row>
    <row r="544" spans="1:20" x14ac:dyDescent="0.35">
      <c r="A544" s="23">
        <f>IF(E544=$A$1,MAX($A$2:$A543)+1,0)</f>
        <v>0</v>
      </c>
      <c r="B544" s="30" t="s">
        <v>272</v>
      </c>
      <c r="C544" s="30" t="s">
        <v>246</v>
      </c>
      <c r="D544" s="30"/>
      <c r="E544" s="30" t="str">
        <f t="shared" si="168"/>
        <v/>
      </c>
      <c r="F544" s="35">
        <v>53</v>
      </c>
      <c r="G544" s="35">
        <v>1</v>
      </c>
      <c r="H544" s="35" t="s">
        <v>237</v>
      </c>
      <c r="I544" s="36"/>
      <c r="J544" s="33">
        <v>43142</v>
      </c>
      <c r="K544" s="36"/>
      <c r="L544" s="32">
        <v>0.66666666666666663</v>
      </c>
      <c r="M544" s="35" t="s">
        <v>209</v>
      </c>
      <c r="N544" s="35" t="s">
        <v>100</v>
      </c>
      <c r="O544" s="35" t="s">
        <v>188</v>
      </c>
      <c r="P544" s="35" t="s">
        <v>99</v>
      </c>
      <c r="Q544" s="35">
        <v>9</v>
      </c>
      <c r="R544" s="35">
        <v>8</v>
      </c>
      <c r="S544" s="35">
        <v>0</v>
      </c>
      <c r="T544" s="35">
        <v>1</v>
      </c>
    </row>
    <row r="545" spans="1:20" x14ac:dyDescent="0.35">
      <c r="A545" s="23">
        <f>IF(E545=$A$1,MAX($A$2:$A544)+1,0)</f>
        <v>0</v>
      </c>
      <c r="B545" s="30" t="s">
        <v>272</v>
      </c>
      <c r="C545" s="30" t="s">
        <v>246</v>
      </c>
      <c r="D545" s="30"/>
      <c r="E545" s="30" t="str">
        <f t="shared" si="168"/>
        <v/>
      </c>
      <c r="F545" s="35">
        <v>54</v>
      </c>
      <c r="G545" s="35">
        <v>1</v>
      </c>
      <c r="H545" s="35" t="s">
        <v>237</v>
      </c>
      <c r="I545" s="36"/>
      <c r="J545" s="33">
        <v>43142</v>
      </c>
      <c r="K545" s="36"/>
      <c r="L545" s="32">
        <v>0.75</v>
      </c>
      <c r="M545" s="35" t="s">
        <v>205</v>
      </c>
      <c r="N545" s="35" t="s">
        <v>98</v>
      </c>
      <c r="O545" s="35" t="s">
        <v>188</v>
      </c>
      <c r="P545" s="35" t="s">
        <v>99</v>
      </c>
      <c r="Q545" s="35">
        <v>7</v>
      </c>
      <c r="R545" s="35">
        <v>8</v>
      </c>
      <c r="S545" s="35">
        <v>0</v>
      </c>
      <c r="T545" s="35">
        <v>1</v>
      </c>
    </row>
    <row r="546" spans="1:20" x14ac:dyDescent="0.35">
      <c r="A546" s="23">
        <f>IF(E546=$A$1,MAX($A$2:$A545)+1,0)</f>
        <v>0</v>
      </c>
      <c r="B546" s="30" t="s">
        <v>272</v>
      </c>
      <c r="C546" s="30" t="s">
        <v>247</v>
      </c>
      <c r="D546" s="30" t="str">
        <f t="shared" ref="D546" si="180">N546</f>
        <v>ESV Neuaubing 2</v>
      </c>
      <c r="E546" s="30" t="str">
        <f t="shared" si="168"/>
        <v>ESV Neuaubing</v>
      </c>
      <c r="F546" s="35">
        <v>55</v>
      </c>
      <c r="G546" s="35">
        <v>1</v>
      </c>
      <c r="H546" s="35" t="s">
        <v>237</v>
      </c>
      <c r="I546" s="36"/>
      <c r="J546" s="33">
        <v>43163</v>
      </c>
      <c r="K546" s="36"/>
      <c r="L546" s="32">
        <v>0.58333333333333337</v>
      </c>
      <c r="M546" s="35" t="s">
        <v>196</v>
      </c>
      <c r="N546" s="35" t="s">
        <v>94</v>
      </c>
      <c r="O546" s="35" t="s">
        <v>195</v>
      </c>
      <c r="P546" s="35" t="s">
        <v>96</v>
      </c>
      <c r="Q546" s="35">
        <v>2</v>
      </c>
      <c r="R546" s="35">
        <v>4</v>
      </c>
      <c r="S546" s="35">
        <v>0</v>
      </c>
      <c r="T546" s="35">
        <v>1</v>
      </c>
    </row>
    <row r="547" spans="1:20" x14ac:dyDescent="0.35">
      <c r="A547" s="23">
        <f>IF(E547=$A$1,MAX($A$2:$A546)+1,0)</f>
        <v>0</v>
      </c>
      <c r="B547" s="30" t="s">
        <v>272</v>
      </c>
      <c r="C547" s="30" t="s">
        <v>247</v>
      </c>
      <c r="D547" s="30"/>
      <c r="E547" s="30" t="str">
        <f t="shared" si="168"/>
        <v/>
      </c>
      <c r="F547" s="35">
        <v>56</v>
      </c>
      <c r="G547" s="35">
        <v>1</v>
      </c>
      <c r="H547" s="35" t="s">
        <v>237</v>
      </c>
      <c r="I547" s="36"/>
      <c r="J547" s="33">
        <v>43163</v>
      </c>
      <c r="K547" s="36"/>
      <c r="L547" s="32">
        <v>0.66666666666666663</v>
      </c>
      <c r="M547" s="35" t="s">
        <v>195</v>
      </c>
      <c r="N547" s="35" t="s">
        <v>96</v>
      </c>
      <c r="O547" s="35" t="s">
        <v>209</v>
      </c>
      <c r="P547" s="35" t="s">
        <v>100</v>
      </c>
      <c r="Q547" s="35">
        <v>4</v>
      </c>
      <c r="R547" s="35">
        <v>9</v>
      </c>
      <c r="S547" s="35">
        <v>0</v>
      </c>
      <c r="T547" s="35">
        <v>1</v>
      </c>
    </row>
    <row r="548" spans="1:20" x14ac:dyDescent="0.35">
      <c r="A548" s="23">
        <f>IF(E548=$A$1,MAX($A$2:$A547)+1,0)</f>
        <v>0</v>
      </c>
      <c r="B548" s="30" t="s">
        <v>272</v>
      </c>
      <c r="C548" s="30" t="s">
        <v>247</v>
      </c>
      <c r="D548" s="30"/>
      <c r="E548" s="30" t="str">
        <f t="shared" si="168"/>
        <v/>
      </c>
      <c r="F548" s="35">
        <v>57</v>
      </c>
      <c r="G548" s="35">
        <v>1</v>
      </c>
      <c r="H548" s="35" t="s">
        <v>237</v>
      </c>
      <c r="I548" s="36"/>
      <c r="J548" s="33">
        <v>43163</v>
      </c>
      <c r="K548" s="36"/>
      <c r="L548" s="32">
        <v>0.75</v>
      </c>
      <c r="M548" s="35" t="s">
        <v>196</v>
      </c>
      <c r="N548" s="35" t="s">
        <v>94</v>
      </c>
      <c r="O548" s="35" t="s">
        <v>209</v>
      </c>
      <c r="P548" s="35" t="s">
        <v>100</v>
      </c>
      <c r="Q548" s="35">
        <v>2</v>
      </c>
      <c r="R548" s="35">
        <v>9</v>
      </c>
      <c r="S548" s="35">
        <v>0</v>
      </c>
      <c r="T548" s="35">
        <v>1</v>
      </c>
    </row>
    <row r="549" spans="1:20" x14ac:dyDescent="0.35">
      <c r="A549" s="23">
        <f>IF(E549=$A$1,MAX($A$2:$A548)+1,0)</f>
        <v>0</v>
      </c>
      <c r="B549" s="30" t="s">
        <v>272</v>
      </c>
      <c r="C549" s="30" t="s">
        <v>247</v>
      </c>
      <c r="D549" s="30" t="str">
        <f t="shared" ref="D549" si="181">N549</f>
        <v>SG Giliching / Angelsried 1</v>
      </c>
      <c r="E549" s="30" t="str">
        <f t="shared" si="168"/>
        <v>SG Giliching / Angelsried</v>
      </c>
      <c r="F549" s="35">
        <v>58</v>
      </c>
      <c r="G549" s="35">
        <v>1</v>
      </c>
      <c r="H549" s="35" t="s">
        <v>237</v>
      </c>
      <c r="I549" s="36"/>
      <c r="J549" s="33">
        <v>43163</v>
      </c>
      <c r="K549" s="36"/>
      <c r="L549" s="32">
        <v>0.58333333333333337</v>
      </c>
      <c r="M549" s="35" t="s">
        <v>220</v>
      </c>
      <c r="N549" s="35" t="s">
        <v>135</v>
      </c>
      <c r="O549" s="35" t="s">
        <v>188</v>
      </c>
      <c r="P549" s="35" t="s">
        <v>99</v>
      </c>
      <c r="Q549" s="35">
        <v>5</v>
      </c>
      <c r="R549" s="35">
        <v>8</v>
      </c>
      <c r="S549" s="35">
        <v>0</v>
      </c>
      <c r="T549" s="35">
        <v>1</v>
      </c>
    </row>
    <row r="550" spans="1:20" x14ac:dyDescent="0.35">
      <c r="A550" s="23">
        <f>IF(E550=$A$1,MAX($A$2:$A549)+1,0)</f>
        <v>0</v>
      </c>
      <c r="B550" s="30" t="s">
        <v>272</v>
      </c>
      <c r="C550" s="30" t="s">
        <v>247</v>
      </c>
      <c r="D550" s="30"/>
      <c r="E550" s="30" t="str">
        <f t="shared" si="168"/>
        <v/>
      </c>
      <c r="F550" s="35">
        <v>59</v>
      </c>
      <c r="G550" s="35">
        <v>1</v>
      </c>
      <c r="H550" s="35" t="s">
        <v>237</v>
      </c>
      <c r="I550" s="36"/>
      <c r="J550" s="33">
        <v>43163</v>
      </c>
      <c r="K550" s="36"/>
      <c r="L550" s="32">
        <v>0.66666666666666663</v>
      </c>
      <c r="M550" s="35" t="s">
        <v>188</v>
      </c>
      <c r="N550" s="35" t="s">
        <v>99</v>
      </c>
      <c r="O550" s="35" t="s">
        <v>216</v>
      </c>
      <c r="P550" s="35" t="s">
        <v>95</v>
      </c>
      <c r="Q550" s="35">
        <v>8</v>
      </c>
      <c r="R550" s="35">
        <v>3</v>
      </c>
      <c r="S550" s="35">
        <v>0</v>
      </c>
      <c r="T550" s="35">
        <v>1</v>
      </c>
    </row>
    <row r="551" spans="1:20" x14ac:dyDescent="0.35">
      <c r="A551" s="23">
        <f>IF(E551=$A$1,MAX($A$2:$A550)+1,0)</f>
        <v>0</v>
      </c>
      <c r="B551" s="30" t="s">
        <v>272</v>
      </c>
      <c r="C551" s="30" t="s">
        <v>247</v>
      </c>
      <c r="D551" s="30"/>
      <c r="E551" s="30" t="str">
        <f t="shared" si="168"/>
        <v/>
      </c>
      <c r="F551" s="35">
        <v>60</v>
      </c>
      <c r="G551" s="35">
        <v>1</v>
      </c>
      <c r="H551" s="35" t="s">
        <v>237</v>
      </c>
      <c r="I551" s="36"/>
      <c r="J551" s="33">
        <v>43163</v>
      </c>
      <c r="K551" s="36"/>
      <c r="L551" s="32">
        <v>0.75</v>
      </c>
      <c r="M551" s="35" t="s">
        <v>220</v>
      </c>
      <c r="N551" s="35" t="s">
        <v>135</v>
      </c>
      <c r="O551" s="35" t="s">
        <v>216</v>
      </c>
      <c r="P551" s="35" t="s">
        <v>95</v>
      </c>
      <c r="Q551" s="35">
        <v>5</v>
      </c>
      <c r="R551" s="35">
        <v>3</v>
      </c>
      <c r="S551" s="35">
        <v>0</v>
      </c>
      <c r="T551" s="35">
        <v>1</v>
      </c>
    </row>
    <row r="552" spans="1:20" x14ac:dyDescent="0.35">
      <c r="A552" s="23">
        <f>IF(E552=$A$1,MAX($A$2:$A551)+1,0)</f>
        <v>0</v>
      </c>
      <c r="B552" s="30" t="s">
        <v>272</v>
      </c>
      <c r="C552" s="30" t="s">
        <v>247</v>
      </c>
      <c r="D552" s="30" t="str">
        <f t="shared" ref="D552" si="182">N552</f>
        <v>TSV Türkenfeld 1923 1</v>
      </c>
      <c r="E552" s="30" t="str">
        <f t="shared" si="168"/>
        <v>TSV Türkenfeld 1923</v>
      </c>
      <c r="F552" s="35">
        <v>61</v>
      </c>
      <c r="G552" s="35">
        <v>1</v>
      </c>
      <c r="H552" s="35" t="s">
        <v>237</v>
      </c>
      <c r="I552" s="36"/>
      <c r="J552" s="33">
        <v>43163</v>
      </c>
      <c r="K552" s="36"/>
      <c r="L552" s="32">
        <v>0.58333333333333337</v>
      </c>
      <c r="M552" s="35" t="s">
        <v>221</v>
      </c>
      <c r="N552" s="35" t="s">
        <v>133</v>
      </c>
      <c r="O552" s="35" t="s">
        <v>205</v>
      </c>
      <c r="P552" s="35" t="s">
        <v>93</v>
      </c>
      <c r="Q552" s="35">
        <v>6</v>
      </c>
      <c r="R552" s="35">
        <v>1</v>
      </c>
      <c r="S552" s="35">
        <v>0</v>
      </c>
      <c r="T552" s="35">
        <v>1</v>
      </c>
    </row>
    <row r="553" spans="1:20" x14ac:dyDescent="0.35">
      <c r="A553" s="23">
        <f>IF(E553=$A$1,MAX($A$2:$A552)+1,0)</f>
        <v>0</v>
      </c>
      <c r="B553" s="30" t="s">
        <v>272</v>
      </c>
      <c r="C553" s="30" t="s">
        <v>247</v>
      </c>
      <c r="D553" s="30"/>
      <c r="E553" s="30" t="str">
        <f t="shared" si="168"/>
        <v/>
      </c>
      <c r="F553" s="35">
        <v>62</v>
      </c>
      <c r="G553" s="35">
        <v>1</v>
      </c>
      <c r="H553" s="35" t="s">
        <v>237</v>
      </c>
      <c r="I553" s="36"/>
      <c r="J553" s="33">
        <v>43163</v>
      </c>
      <c r="K553" s="36"/>
      <c r="L553" s="32">
        <v>0.66666666666666663</v>
      </c>
      <c r="M553" s="35" t="s">
        <v>205</v>
      </c>
      <c r="N553" s="35" t="s">
        <v>93</v>
      </c>
      <c r="O553" s="35" t="s">
        <v>205</v>
      </c>
      <c r="P553" s="35" t="s">
        <v>98</v>
      </c>
      <c r="Q553" s="35">
        <v>1</v>
      </c>
      <c r="R553" s="35">
        <v>7</v>
      </c>
      <c r="S553" s="35">
        <v>0</v>
      </c>
      <c r="T553" s="35">
        <v>1</v>
      </c>
    </row>
    <row r="554" spans="1:20" x14ac:dyDescent="0.35">
      <c r="A554" s="23">
        <f>IF(E554=$A$1,MAX($A$2:$A553)+1,0)</f>
        <v>0</v>
      </c>
      <c r="B554" s="30" t="s">
        <v>272</v>
      </c>
      <c r="C554" s="30" t="s">
        <v>247</v>
      </c>
      <c r="D554" s="30"/>
      <c r="E554" s="30" t="str">
        <f t="shared" si="168"/>
        <v/>
      </c>
      <c r="F554" s="35">
        <v>63</v>
      </c>
      <c r="G554" s="35">
        <v>1</v>
      </c>
      <c r="H554" s="35" t="s">
        <v>237</v>
      </c>
      <c r="I554" s="36"/>
      <c r="J554" s="33">
        <v>43163</v>
      </c>
      <c r="K554" s="36"/>
      <c r="L554" s="32">
        <v>0.75</v>
      </c>
      <c r="M554" s="35" t="s">
        <v>221</v>
      </c>
      <c r="N554" s="35" t="s">
        <v>133</v>
      </c>
      <c r="O554" s="35" t="s">
        <v>205</v>
      </c>
      <c r="P554" s="35" t="s">
        <v>98</v>
      </c>
      <c r="Q554" s="35">
        <v>6</v>
      </c>
      <c r="R554" s="35">
        <v>7</v>
      </c>
      <c r="S554" s="35">
        <v>0</v>
      </c>
      <c r="T554" s="35">
        <v>1</v>
      </c>
    </row>
    <row r="555" spans="1:20" x14ac:dyDescent="0.35">
      <c r="A555" s="23">
        <f>IF(E555=$A$1,MAX($A$2:$A554)+1,0)</f>
        <v>0</v>
      </c>
      <c r="B555" s="21" t="s">
        <v>273</v>
      </c>
      <c r="C555" s="30" t="s">
        <v>241</v>
      </c>
      <c r="D555" s="30" t="str">
        <f t="shared" ref="D555" si="183">N555</f>
        <v>TSV Neubiberg-Ottobrunn 7</v>
      </c>
      <c r="E555" s="30" t="str">
        <f t="shared" si="168"/>
        <v>TSV Neubiberg-Ottobrunn</v>
      </c>
      <c r="F555" s="35">
        <v>1</v>
      </c>
      <c r="G555" s="35">
        <v>0</v>
      </c>
      <c r="H555" s="35" t="s">
        <v>237</v>
      </c>
      <c r="I555" s="36"/>
      <c r="J555" s="33">
        <v>43001</v>
      </c>
      <c r="K555" s="36"/>
      <c r="L555" s="32">
        <v>0.58333333333333337</v>
      </c>
      <c r="M555" s="35" t="s">
        <v>198</v>
      </c>
      <c r="N555" s="35" t="s">
        <v>111</v>
      </c>
      <c r="O555" s="35" t="s">
        <v>184</v>
      </c>
      <c r="P555" s="35" t="s">
        <v>110</v>
      </c>
      <c r="Q555" s="35">
        <v>2</v>
      </c>
      <c r="R555" s="35">
        <v>1</v>
      </c>
      <c r="S555" s="35">
        <v>0</v>
      </c>
      <c r="T555" s="35">
        <v>1</v>
      </c>
    </row>
    <row r="556" spans="1:20" x14ac:dyDescent="0.35">
      <c r="A556" s="23">
        <f>IF(E556=$A$1,MAX($A$2:$A555)+1,0)</f>
        <v>0</v>
      </c>
      <c r="B556" s="30" t="s">
        <v>273</v>
      </c>
      <c r="C556" s="30" t="s">
        <v>241</v>
      </c>
      <c r="D556" s="30"/>
      <c r="E556" s="30" t="str">
        <f t="shared" si="168"/>
        <v/>
      </c>
      <c r="F556" s="35">
        <v>2</v>
      </c>
      <c r="G556" s="35">
        <v>0</v>
      </c>
      <c r="H556" s="35" t="s">
        <v>237</v>
      </c>
      <c r="I556" s="36"/>
      <c r="J556" s="33">
        <v>43001</v>
      </c>
      <c r="K556" s="36"/>
      <c r="L556" s="32">
        <v>0.66666666666666663</v>
      </c>
      <c r="M556" s="35" t="s">
        <v>184</v>
      </c>
      <c r="N556" s="35" t="s">
        <v>110</v>
      </c>
      <c r="O556" s="35" t="s">
        <v>201</v>
      </c>
      <c r="P556" s="35" t="s">
        <v>114</v>
      </c>
      <c r="Q556" s="35">
        <v>1</v>
      </c>
      <c r="R556" s="35">
        <v>6</v>
      </c>
      <c r="S556" s="35">
        <v>0</v>
      </c>
      <c r="T556" s="35">
        <v>1</v>
      </c>
    </row>
    <row r="557" spans="1:20" x14ac:dyDescent="0.35">
      <c r="A557" s="23">
        <f>IF(E557=$A$1,MAX($A$2:$A556)+1,0)</f>
        <v>0</v>
      </c>
      <c r="B557" s="30" t="s">
        <v>273</v>
      </c>
      <c r="C557" s="30" t="s">
        <v>241</v>
      </c>
      <c r="D557" s="30"/>
      <c r="E557" s="30" t="str">
        <f t="shared" si="168"/>
        <v/>
      </c>
      <c r="F557" s="35">
        <v>3</v>
      </c>
      <c r="G557" s="35">
        <v>0</v>
      </c>
      <c r="H557" s="35" t="s">
        <v>237</v>
      </c>
      <c r="I557" s="36"/>
      <c r="J557" s="33">
        <v>43001</v>
      </c>
      <c r="K557" s="36"/>
      <c r="L557" s="32">
        <v>0.75</v>
      </c>
      <c r="M557" s="35" t="s">
        <v>198</v>
      </c>
      <c r="N557" s="35" t="s">
        <v>111</v>
      </c>
      <c r="O557" s="35" t="s">
        <v>201</v>
      </c>
      <c r="P557" s="35" t="s">
        <v>114</v>
      </c>
      <c r="Q557" s="35">
        <v>2</v>
      </c>
      <c r="R557" s="35">
        <v>6</v>
      </c>
      <c r="S557" s="35">
        <v>0</v>
      </c>
      <c r="T557" s="35">
        <v>1</v>
      </c>
    </row>
    <row r="558" spans="1:20" x14ac:dyDescent="0.35">
      <c r="A558" s="23">
        <f>IF(E558=$A$1,MAX($A$2:$A557)+1,0)</f>
        <v>0</v>
      </c>
      <c r="B558" s="30" t="s">
        <v>273</v>
      </c>
      <c r="C558" s="30" t="s">
        <v>241</v>
      </c>
      <c r="D558" s="30" t="str">
        <f t="shared" ref="D558" si="184">N558</f>
        <v>Polizei SV München 4</v>
      </c>
      <c r="E558" s="30" t="str">
        <f t="shared" si="168"/>
        <v>Polizei SV München</v>
      </c>
      <c r="F558" s="35">
        <v>4</v>
      </c>
      <c r="G558" s="35">
        <v>0</v>
      </c>
      <c r="H558" s="35" t="s">
        <v>237</v>
      </c>
      <c r="I558" s="36"/>
      <c r="J558" s="33">
        <v>43001</v>
      </c>
      <c r="K558" s="36"/>
      <c r="L558" s="32">
        <v>0.58333333333333337</v>
      </c>
      <c r="M558" s="35" t="s">
        <v>16</v>
      </c>
      <c r="N558" s="35" t="s">
        <v>116</v>
      </c>
      <c r="O558" s="35" t="s">
        <v>203</v>
      </c>
      <c r="P558" s="35" t="s">
        <v>131</v>
      </c>
      <c r="Q558" s="35">
        <v>8</v>
      </c>
      <c r="R558" s="35">
        <v>5</v>
      </c>
      <c r="S558" s="35">
        <v>0</v>
      </c>
      <c r="T558" s="35">
        <v>1</v>
      </c>
    </row>
    <row r="559" spans="1:20" x14ac:dyDescent="0.35">
      <c r="A559" s="23">
        <f>IF(E559=$A$1,MAX($A$2:$A558)+1,0)</f>
        <v>0</v>
      </c>
      <c r="B559" s="30" t="s">
        <v>273</v>
      </c>
      <c r="C559" s="30" t="s">
        <v>241</v>
      </c>
      <c r="D559" s="30"/>
      <c r="E559" s="30" t="str">
        <f t="shared" si="168"/>
        <v/>
      </c>
      <c r="F559" s="35">
        <v>5</v>
      </c>
      <c r="G559" s="35">
        <v>0</v>
      </c>
      <c r="H559" s="35" t="s">
        <v>237</v>
      </c>
      <c r="I559" s="36"/>
      <c r="J559" s="33">
        <v>43001</v>
      </c>
      <c r="K559" s="36"/>
      <c r="L559" s="32">
        <v>0.66666666666666663</v>
      </c>
      <c r="M559" s="35" t="s">
        <v>203</v>
      </c>
      <c r="N559" s="35" t="s">
        <v>131</v>
      </c>
      <c r="O559" s="35" t="s">
        <v>202</v>
      </c>
      <c r="P559" s="35" t="s">
        <v>130</v>
      </c>
      <c r="Q559" s="35">
        <v>5</v>
      </c>
      <c r="R559" s="35">
        <v>7</v>
      </c>
      <c r="S559" s="35">
        <v>0</v>
      </c>
      <c r="T559" s="35">
        <v>1</v>
      </c>
    </row>
    <row r="560" spans="1:20" x14ac:dyDescent="0.35">
      <c r="A560" s="23">
        <f>IF(E560=$A$1,MAX($A$2:$A559)+1,0)</f>
        <v>0</v>
      </c>
      <c r="B560" s="30" t="s">
        <v>273</v>
      </c>
      <c r="C560" s="30" t="s">
        <v>241</v>
      </c>
      <c r="D560" s="30"/>
      <c r="E560" s="30" t="str">
        <f t="shared" si="168"/>
        <v/>
      </c>
      <c r="F560" s="35">
        <v>6</v>
      </c>
      <c r="G560" s="35">
        <v>0</v>
      </c>
      <c r="H560" s="35" t="s">
        <v>237</v>
      </c>
      <c r="I560" s="36"/>
      <c r="J560" s="33">
        <v>43001</v>
      </c>
      <c r="K560" s="36"/>
      <c r="L560" s="32">
        <v>0.75</v>
      </c>
      <c r="M560" s="35" t="s">
        <v>16</v>
      </c>
      <c r="N560" s="35" t="s">
        <v>116</v>
      </c>
      <c r="O560" s="35" t="s">
        <v>202</v>
      </c>
      <c r="P560" s="35" t="s">
        <v>130</v>
      </c>
      <c r="Q560" s="35">
        <v>8</v>
      </c>
      <c r="R560" s="35">
        <v>7</v>
      </c>
      <c r="S560" s="35">
        <v>0</v>
      </c>
      <c r="T560" s="35">
        <v>1</v>
      </c>
    </row>
    <row r="561" spans="1:20" x14ac:dyDescent="0.35">
      <c r="A561" s="23">
        <f>IF(E561=$A$1,MAX($A$2:$A560)+1,0)</f>
        <v>0</v>
      </c>
      <c r="B561" s="30" t="s">
        <v>273</v>
      </c>
      <c r="C561" s="30" t="s">
        <v>241</v>
      </c>
      <c r="D561" s="30" t="str">
        <f t="shared" ref="D561" si="185">N561</f>
        <v>ESV Neuaubing 1</v>
      </c>
      <c r="E561" s="30" t="str">
        <f t="shared" si="168"/>
        <v>ESV Neuaubing</v>
      </c>
      <c r="F561" s="35">
        <v>7</v>
      </c>
      <c r="G561" s="35">
        <v>0</v>
      </c>
      <c r="H561" s="35" t="s">
        <v>237</v>
      </c>
      <c r="I561" s="36"/>
      <c r="J561" s="33">
        <v>43001</v>
      </c>
      <c r="K561" s="36"/>
      <c r="L561" s="32">
        <v>0.58333333333333337</v>
      </c>
      <c r="M561" s="35" t="s">
        <v>196</v>
      </c>
      <c r="N561" s="35" t="s">
        <v>117</v>
      </c>
      <c r="O561" s="35" t="s">
        <v>19</v>
      </c>
      <c r="P561" s="35" t="s">
        <v>113</v>
      </c>
      <c r="Q561" s="35">
        <v>9</v>
      </c>
      <c r="R561" s="35">
        <v>4</v>
      </c>
      <c r="S561" s="35">
        <v>0</v>
      </c>
      <c r="T561" s="35">
        <v>1</v>
      </c>
    </row>
    <row r="562" spans="1:20" x14ac:dyDescent="0.35">
      <c r="A562" s="23">
        <f>IF(E562=$A$1,MAX($A$2:$A561)+1,0)</f>
        <v>0</v>
      </c>
      <c r="B562" s="30" t="s">
        <v>273</v>
      </c>
      <c r="C562" s="30" t="s">
        <v>241</v>
      </c>
      <c r="D562" s="30"/>
      <c r="E562" s="30" t="str">
        <f t="shared" si="168"/>
        <v/>
      </c>
      <c r="F562" s="35">
        <v>8</v>
      </c>
      <c r="G562" s="35">
        <v>0</v>
      </c>
      <c r="H562" s="35" t="s">
        <v>237</v>
      </c>
      <c r="I562" s="36"/>
      <c r="J562" s="33">
        <v>43001</v>
      </c>
      <c r="K562" s="36"/>
      <c r="L562" s="32">
        <v>0.66666666666666663</v>
      </c>
      <c r="M562" s="35" t="s">
        <v>19</v>
      </c>
      <c r="N562" s="35" t="s">
        <v>113</v>
      </c>
      <c r="O562" s="35" t="s">
        <v>191</v>
      </c>
      <c r="P562" s="35" t="s">
        <v>112</v>
      </c>
      <c r="Q562" s="35">
        <v>4</v>
      </c>
      <c r="R562" s="35">
        <v>3</v>
      </c>
      <c r="S562" s="35">
        <v>0</v>
      </c>
      <c r="T562" s="35">
        <v>1</v>
      </c>
    </row>
    <row r="563" spans="1:20" x14ac:dyDescent="0.35">
      <c r="A563" s="23">
        <f>IF(E563=$A$1,MAX($A$2:$A562)+1,0)</f>
        <v>0</v>
      </c>
      <c r="B563" s="30" t="s">
        <v>273</v>
      </c>
      <c r="C563" s="30" t="s">
        <v>241</v>
      </c>
      <c r="D563" s="30"/>
      <c r="E563" s="30" t="str">
        <f t="shared" si="168"/>
        <v/>
      </c>
      <c r="F563" s="35">
        <v>9</v>
      </c>
      <c r="G563" s="35">
        <v>0</v>
      </c>
      <c r="H563" s="35" t="s">
        <v>237</v>
      </c>
      <c r="I563" s="36"/>
      <c r="J563" s="33">
        <v>43001</v>
      </c>
      <c r="K563" s="36"/>
      <c r="L563" s="32">
        <v>0.75</v>
      </c>
      <c r="M563" s="35" t="s">
        <v>196</v>
      </c>
      <c r="N563" s="35" t="s">
        <v>117</v>
      </c>
      <c r="O563" s="35" t="s">
        <v>191</v>
      </c>
      <c r="P563" s="35" t="s">
        <v>112</v>
      </c>
      <c r="Q563" s="35">
        <v>9</v>
      </c>
      <c r="R563" s="35">
        <v>3</v>
      </c>
      <c r="S563" s="35">
        <v>0</v>
      </c>
      <c r="T563" s="35">
        <v>1</v>
      </c>
    </row>
    <row r="564" spans="1:20" x14ac:dyDescent="0.35">
      <c r="A564" s="23">
        <f>IF(E564=$A$1,MAX($A$2:$A563)+1,0)</f>
        <v>0</v>
      </c>
      <c r="B564" s="30" t="s">
        <v>273</v>
      </c>
      <c r="C564" s="30" t="s">
        <v>242</v>
      </c>
      <c r="D564" s="30" t="str">
        <f t="shared" ref="D564" si="186">N564</f>
        <v>TuS Geretsried 5</v>
      </c>
      <c r="E564" s="30" t="str">
        <f t="shared" si="168"/>
        <v>TuS Geretsried</v>
      </c>
      <c r="F564" s="35">
        <v>10</v>
      </c>
      <c r="G564" s="35">
        <v>0</v>
      </c>
      <c r="H564" s="35" t="s">
        <v>237</v>
      </c>
      <c r="I564" s="36"/>
      <c r="J564" s="33">
        <v>43022</v>
      </c>
      <c r="K564" s="36"/>
      <c r="L564" s="32">
        <v>0.58333333333333337</v>
      </c>
      <c r="M564" s="35" t="s">
        <v>184</v>
      </c>
      <c r="N564" s="35" t="s">
        <v>110</v>
      </c>
      <c r="O564" s="35" t="s">
        <v>16</v>
      </c>
      <c r="P564" s="35" t="s">
        <v>116</v>
      </c>
      <c r="Q564" s="35">
        <v>1</v>
      </c>
      <c r="R564" s="35">
        <v>8</v>
      </c>
      <c r="S564" s="35">
        <v>0</v>
      </c>
      <c r="T564" s="35">
        <v>1</v>
      </c>
    </row>
    <row r="565" spans="1:20" x14ac:dyDescent="0.35">
      <c r="A565" s="23">
        <f>IF(E565=$A$1,MAX($A$2:$A564)+1,0)</f>
        <v>0</v>
      </c>
      <c r="B565" s="30" t="s">
        <v>273</v>
      </c>
      <c r="C565" s="30" t="s">
        <v>242</v>
      </c>
      <c r="D565" s="30"/>
      <c r="E565" s="30" t="str">
        <f t="shared" ref="E565:E624" si="187">IF(D565="","",LEFT(D565,LEN(D565)-2))</f>
        <v/>
      </c>
      <c r="F565" s="35">
        <v>11</v>
      </c>
      <c r="G565" s="35">
        <v>0</v>
      </c>
      <c r="H565" s="35" t="s">
        <v>237</v>
      </c>
      <c r="I565" s="36"/>
      <c r="J565" s="33">
        <v>43022</v>
      </c>
      <c r="K565" s="36"/>
      <c r="L565" s="32">
        <v>0.66666666666666663</v>
      </c>
      <c r="M565" s="35" t="s">
        <v>16</v>
      </c>
      <c r="N565" s="35" t="s">
        <v>116</v>
      </c>
      <c r="O565" s="35" t="s">
        <v>196</v>
      </c>
      <c r="P565" s="35" t="s">
        <v>117</v>
      </c>
      <c r="Q565" s="35">
        <v>8</v>
      </c>
      <c r="R565" s="35">
        <v>9</v>
      </c>
      <c r="S565" s="35">
        <v>0</v>
      </c>
      <c r="T565" s="35">
        <v>1</v>
      </c>
    </row>
    <row r="566" spans="1:20" x14ac:dyDescent="0.35">
      <c r="A566" s="23">
        <f>IF(E566=$A$1,MAX($A$2:$A565)+1,0)</f>
        <v>0</v>
      </c>
      <c r="B566" s="30" t="s">
        <v>273</v>
      </c>
      <c r="C566" s="30" t="s">
        <v>242</v>
      </c>
      <c r="D566" s="30"/>
      <c r="E566" s="30" t="str">
        <f t="shared" si="187"/>
        <v/>
      </c>
      <c r="F566" s="35">
        <v>12</v>
      </c>
      <c r="G566" s="35">
        <v>0</v>
      </c>
      <c r="H566" s="35" t="s">
        <v>237</v>
      </c>
      <c r="I566" s="36"/>
      <c r="J566" s="33">
        <v>43022</v>
      </c>
      <c r="K566" s="36"/>
      <c r="L566" s="32">
        <v>0.75</v>
      </c>
      <c r="M566" s="35" t="s">
        <v>184</v>
      </c>
      <c r="N566" s="35" t="s">
        <v>110</v>
      </c>
      <c r="O566" s="35" t="s">
        <v>196</v>
      </c>
      <c r="P566" s="35" t="s">
        <v>117</v>
      </c>
      <c r="Q566" s="35">
        <v>1</v>
      </c>
      <c r="R566" s="35">
        <v>9</v>
      </c>
      <c r="S566" s="35">
        <v>0</v>
      </c>
      <c r="T566" s="35">
        <v>1</v>
      </c>
    </row>
    <row r="567" spans="1:20" x14ac:dyDescent="0.35">
      <c r="A567" s="23">
        <f>IF(E567=$A$1,MAX($A$2:$A566)+1,0)</f>
        <v>0</v>
      </c>
      <c r="B567" s="30" t="s">
        <v>273</v>
      </c>
      <c r="C567" s="30" t="s">
        <v>242</v>
      </c>
      <c r="D567" s="30" t="str">
        <f t="shared" ref="D567" si="188">N567</f>
        <v>1. BC 1954 München 3</v>
      </c>
      <c r="E567" s="30" t="str">
        <f t="shared" si="187"/>
        <v>1. BC 1954 München</v>
      </c>
      <c r="F567" s="35">
        <v>13</v>
      </c>
      <c r="G567" s="35">
        <v>0</v>
      </c>
      <c r="H567" s="35" t="s">
        <v>237</v>
      </c>
      <c r="I567" s="36"/>
      <c r="J567" s="33">
        <v>43022</v>
      </c>
      <c r="K567" s="36"/>
      <c r="L567" s="32">
        <v>0.58333333333333337</v>
      </c>
      <c r="M567" s="35" t="s">
        <v>191</v>
      </c>
      <c r="N567" s="35" t="s">
        <v>112</v>
      </c>
      <c r="O567" s="35" t="s">
        <v>201</v>
      </c>
      <c r="P567" s="35" t="s">
        <v>114</v>
      </c>
      <c r="Q567" s="35">
        <v>3</v>
      </c>
      <c r="R567" s="35">
        <v>6</v>
      </c>
      <c r="S567" s="35">
        <v>0</v>
      </c>
      <c r="T567" s="35">
        <v>1</v>
      </c>
    </row>
    <row r="568" spans="1:20" x14ac:dyDescent="0.35">
      <c r="A568" s="23">
        <f>IF(E568=$A$1,MAX($A$2:$A567)+1,0)</f>
        <v>0</v>
      </c>
      <c r="B568" s="30" t="s">
        <v>273</v>
      </c>
      <c r="C568" s="30" t="s">
        <v>242</v>
      </c>
      <c r="D568" s="30"/>
      <c r="E568" s="30" t="str">
        <f t="shared" si="187"/>
        <v/>
      </c>
      <c r="F568" s="35">
        <v>14</v>
      </c>
      <c r="G568" s="35">
        <v>0</v>
      </c>
      <c r="H568" s="35" t="s">
        <v>237</v>
      </c>
      <c r="I568" s="36"/>
      <c r="J568" s="33">
        <v>43022</v>
      </c>
      <c r="K568" s="36"/>
      <c r="L568" s="32">
        <v>0.66666666666666663</v>
      </c>
      <c r="M568" s="35" t="s">
        <v>201</v>
      </c>
      <c r="N568" s="35" t="s">
        <v>114</v>
      </c>
      <c r="O568" s="35" t="s">
        <v>203</v>
      </c>
      <c r="P568" s="35" t="s">
        <v>131</v>
      </c>
      <c r="Q568" s="35">
        <v>6</v>
      </c>
      <c r="R568" s="35">
        <v>5</v>
      </c>
      <c r="S568" s="35">
        <v>0</v>
      </c>
      <c r="T568" s="35">
        <v>1</v>
      </c>
    </row>
    <row r="569" spans="1:20" x14ac:dyDescent="0.35">
      <c r="A569" s="23">
        <f>IF(E569=$A$1,MAX($A$2:$A568)+1,0)</f>
        <v>0</v>
      </c>
      <c r="B569" s="30" t="s">
        <v>273</v>
      </c>
      <c r="C569" s="30" t="s">
        <v>242</v>
      </c>
      <c r="D569" s="30"/>
      <c r="E569" s="30" t="str">
        <f t="shared" si="187"/>
        <v/>
      </c>
      <c r="F569" s="35">
        <v>15</v>
      </c>
      <c r="G569" s="35">
        <v>0</v>
      </c>
      <c r="H569" s="35" t="s">
        <v>237</v>
      </c>
      <c r="I569" s="36"/>
      <c r="J569" s="33">
        <v>43022</v>
      </c>
      <c r="K569" s="36"/>
      <c r="L569" s="32">
        <v>0.75</v>
      </c>
      <c r="M569" s="35" t="s">
        <v>191</v>
      </c>
      <c r="N569" s="35" t="s">
        <v>112</v>
      </c>
      <c r="O569" s="35" t="s">
        <v>203</v>
      </c>
      <c r="P569" s="35" t="s">
        <v>131</v>
      </c>
      <c r="Q569" s="35">
        <v>3</v>
      </c>
      <c r="R569" s="35">
        <v>5</v>
      </c>
      <c r="S569" s="35">
        <v>0</v>
      </c>
      <c r="T569" s="35">
        <v>1</v>
      </c>
    </row>
    <row r="570" spans="1:20" x14ac:dyDescent="0.35">
      <c r="A570" s="23">
        <f>IF(E570=$A$1,MAX($A$2:$A569)+1,0)</f>
        <v>0</v>
      </c>
      <c r="B570" s="30" t="s">
        <v>273</v>
      </c>
      <c r="C570" s="30" t="s">
        <v>242</v>
      </c>
      <c r="D570" s="30" t="str">
        <f t="shared" ref="D570" si="189">N570</f>
        <v>TSV 1877 Ebersberg 3</v>
      </c>
      <c r="E570" s="30" t="str">
        <f t="shared" si="187"/>
        <v>TSV 1877 Ebersberg</v>
      </c>
      <c r="F570" s="35">
        <v>16</v>
      </c>
      <c r="G570" s="35">
        <v>0</v>
      </c>
      <c r="H570" s="35" t="s">
        <v>237</v>
      </c>
      <c r="I570" s="36"/>
      <c r="J570" s="33">
        <v>43022</v>
      </c>
      <c r="K570" s="36"/>
      <c r="L570" s="32">
        <v>0.58333333333333337</v>
      </c>
      <c r="M570" s="35" t="s">
        <v>19</v>
      </c>
      <c r="N570" s="35" t="s">
        <v>113</v>
      </c>
      <c r="O570" s="35" t="s">
        <v>198</v>
      </c>
      <c r="P570" s="35" t="s">
        <v>111</v>
      </c>
      <c r="Q570" s="35">
        <v>4</v>
      </c>
      <c r="R570" s="35">
        <v>2</v>
      </c>
      <c r="S570" s="35">
        <v>0</v>
      </c>
      <c r="T570" s="35">
        <v>1</v>
      </c>
    </row>
    <row r="571" spans="1:20" x14ac:dyDescent="0.35">
      <c r="A571" s="23">
        <f>IF(E571=$A$1,MAX($A$2:$A570)+1,0)</f>
        <v>0</v>
      </c>
      <c r="B571" s="30" t="s">
        <v>273</v>
      </c>
      <c r="C571" s="30" t="s">
        <v>242</v>
      </c>
      <c r="D571" s="30"/>
      <c r="E571" s="30" t="str">
        <f t="shared" si="187"/>
        <v/>
      </c>
      <c r="F571" s="35">
        <v>17</v>
      </c>
      <c r="G571" s="35">
        <v>0</v>
      </c>
      <c r="H571" s="35" t="s">
        <v>237</v>
      </c>
      <c r="I571" s="36"/>
      <c r="J571" s="33">
        <v>43022</v>
      </c>
      <c r="K571" s="36"/>
      <c r="L571" s="32">
        <v>0.66666666666666663</v>
      </c>
      <c r="M571" s="35" t="s">
        <v>198</v>
      </c>
      <c r="N571" s="35" t="s">
        <v>111</v>
      </c>
      <c r="O571" s="35" t="s">
        <v>202</v>
      </c>
      <c r="P571" s="35" t="s">
        <v>130</v>
      </c>
      <c r="Q571" s="35">
        <v>2</v>
      </c>
      <c r="R571" s="35">
        <v>7</v>
      </c>
      <c r="S571" s="35">
        <v>0</v>
      </c>
      <c r="T571" s="35">
        <v>1</v>
      </c>
    </row>
    <row r="572" spans="1:20" x14ac:dyDescent="0.35">
      <c r="A572" s="23">
        <f>IF(E572=$A$1,MAX($A$2:$A571)+1,0)</f>
        <v>0</v>
      </c>
      <c r="B572" s="30" t="s">
        <v>273</v>
      </c>
      <c r="C572" s="30" t="s">
        <v>242</v>
      </c>
      <c r="D572" s="30"/>
      <c r="E572" s="30" t="str">
        <f t="shared" si="187"/>
        <v/>
      </c>
      <c r="F572" s="35">
        <v>18</v>
      </c>
      <c r="G572" s="35">
        <v>0</v>
      </c>
      <c r="H572" s="35" t="s">
        <v>237</v>
      </c>
      <c r="I572" s="36"/>
      <c r="J572" s="33">
        <v>43022</v>
      </c>
      <c r="K572" s="36"/>
      <c r="L572" s="32">
        <v>0.75</v>
      </c>
      <c r="M572" s="35" t="s">
        <v>19</v>
      </c>
      <c r="N572" s="35" t="s">
        <v>113</v>
      </c>
      <c r="O572" s="35" t="s">
        <v>202</v>
      </c>
      <c r="P572" s="35" t="s">
        <v>130</v>
      </c>
      <c r="Q572" s="35">
        <v>4</v>
      </c>
      <c r="R572" s="35">
        <v>7</v>
      </c>
      <c r="S572" s="35">
        <v>0</v>
      </c>
      <c r="T572" s="35">
        <v>1</v>
      </c>
    </row>
    <row r="573" spans="1:20" x14ac:dyDescent="0.35">
      <c r="A573" s="23">
        <f>IF(E573=$A$1,MAX($A$2:$A572)+1,0)</f>
        <v>0</v>
      </c>
      <c r="B573" s="30" t="s">
        <v>273</v>
      </c>
      <c r="C573" s="30" t="s">
        <v>243</v>
      </c>
      <c r="D573" s="30" t="str">
        <f t="shared" ref="D573" si="190">N573</f>
        <v>TSV 1880 Starnberg 1</v>
      </c>
      <c r="E573" s="30" t="str">
        <f t="shared" si="187"/>
        <v>TSV 1880 Starnberg</v>
      </c>
      <c r="F573" s="35">
        <v>19</v>
      </c>
      <c r="G573" s="35">
        <v>0</v>
      </c>
      <c r="H573" s="35" t="s">
        <v>237</v>
      </c>
      <c r="I573" s="36"/>
      <c r="J573" s="33">
        <v>43036</v>
      </c>
      <c r="K573" s="36"/>
      <c r="L573" s="32">
        <v>0.58333333333333337</v>
      </c>
      <c r="M573" s="35" t="s">
        <v>203</v>
      </c>
      <c r="N573" s="35" t="s">
        <v>131</v>
      </c>
      <c r="O573" s="35" t="s">
        <v>196</v>
      </c>
      <c r="P573" s="35" t="s">
        <v>117</v>
      </c>
      <c r="Q573" s="35">
        <v>5</v>
      </c>
      <c r="R573" s="35">
        <v>9</v>
      </c>
      <c r="S573" s="35">
        <v>0</v>
      </c>
      <c r="T573" s="35">
        <v>1</v>
      </c>
    </row>
    <row r="574" spans="1:20" x14ac:dyDescent="0.35">
      <c r="A574" s="23">
        <f>IF(E574=$A$1,MAX($A$2:$A573)+1,0)</f>
        <v>0</v>
      </c>
      <c r="B574" s="30" t="s">
        <v>273</v>
      </c>
      <c r="C574" s="30" t="s">
        <v>243</v>
      </c>
      <c r="D574" s="30"/>
      <c r="E574" s="30" t="str">
        <f t="shared" si="187"/>
        <v/>
      </c>
      <c r="F574" s="35">
        <v>20</v>
      </c>
      <c r="G574" s="35">
        <v>0</v>
      </c>
      <c r="H574" s="35" t="s">
        <v>237</v>
      </c>
      <c r="I574" s="36"/>
      <c r="J574" s="33">
        <v>43036</v>
      </c>
      <c r="K574" s="36"/>
      <c r="L574" s="32">
        <v>0.66666666666666663</v>
      </c>
      <c r="M574" s="35" t="s">
        <v>196</v>
      </c>
      <c r="N574" s="35" t="s">
        <v>117</v>
      </c>
      <c r="O574" s="35" t="s">
        <v>198</v>
      </c>
      <c r="P574" s="35" t="s">
        <v>111</v>
      </c>
      <c r="Q574" s="35">
        <v>9</v>
      </c>
      <c r="R574" s="35">
        <v>2</v>
      </c>
      <c r="S574" s="35">
        <v>0</v>
      </c>
      <c r="T574" s="35">
        <v>1</v>
      </c>
    </row>
    <row r="575" spans="1:20" x14ac:dyDescent="0.35">
      <c r="A575" s="23">
        <f>IF(E575=$A$1,MAX($A$2:$A574)+1,0)</f>
        <v>0</v>
      </c>
      <c r="B575" s="30" t="s">
        <v>273</v>
      </c>
      <c r="C575" s="30" t="s">
        <v>243</v>
      </c>
      <c r="D575" s="30"/>
      <c r="E575" s="30" t="str">
        <f t="shared" si="187"/>
        <v/>
      </c>
      <c r="F575" s="35">
        <v>21</v>
      </c>
      <c r="G575" s="35">
        <v>0</v>
      </c>
      <c r="H575" s="35" t="s">
        <v>237</v>
      </c>
      <c r="I575" s="36"/>
      <c r="J575" s="33">
        <v>43036</v>
      </c>
      <c r="K575" s="36"/>
      <c r="L575" s="32">
        <v>0.75</v>
      </c>
      <c r="M575" s="35" t="s">
        <v>203</v>
      </c>
      <c r="N575" s="35" t="s">
        <v>131</v>
      </c>
      <c r="O575" s="35" t="s">
        <v>198</v>
      </c>
      <c r="P575" s="35" t="s">
        <v>111</v>
      </c>
      <c r="Q575" s="35">
        <v>5</v>
      </c>
      <c r="R575" s="35">
        <v>2</v>
      </c>
      <c r="S575" s="35">
        <v>0</v>
      </c>
      <c r="T575" s="35">
        <v>1</v>
      </c>
    </row>
    <row r="576" spans="1:20" x14ac:dyDescent="0.35">
      <c r="A576" s="23">
        <f>IF(E576=$A$1,MAX($A$2:$A575)+1,0)</f>
        <v>0</v>
      </c>
      <c r="B576" s="30" t="s">
        <v>273</v>
      </c>
      <c r="C576" s="30" t="s">
        <v>243</v>
      </c>
      <c r="D576" s="30" t="str">
        <f t="shared" ref="D576" si="191">N576</f>
        <v>TSV Oberhaching-Deisenhofen 2</v>
      </c>
      <c r="E576" s="30" t="str">
        <f t="shared" si="187"/>
        <v>TSV Oberhaching-Deisenhofen</v>
      </c>
      <c r="F576" s="35">
        <v>22</v>
      </c>
      <c r="G576" s="35">
        <v>0</v>
      </c>
      <c r="H576" s="35" t="s">
        <v>237</v>
      </c>
      <c r="I576" s="36"/>
      <c r="J576" s="33">
        <v>43036</v>
      </c>
      <c r="K576" s="36"/>
      <c r="L576" s="32">
        <v>0.58333333333333337</v>
      </c>
      <c r="M576" s="35" t="s">
        <v>201</v>
      </c>
      <c r="N576" s="35" t="s">
        <v>114</v>
      </c>
      <c r="O576" s="35" t="s">
        <v>16</v>
      </c>
      <c r="P576" s="35" t="s">
        <v>116</v>
      </c>
      <c r="Q576" s="35">
        <v>6</v>
      </c>
      <c r="R576" s="35">
        <v>8</v>
      </c>
      <c r="S576" s="35">
        <v>0</v>
      </c>
      <c r="T576" s="35">
        <v>1</v>
      </c>
    </row>
    <row r="577" spans="1:20" x14ac:dyDescent="0.35">
      <c r="A577" s="23">
        <f>IF(E577=$A$1,MAX($A$2:$A576)+1,0)</f>
        <v>0</v>
      </c>
      <c r="B577" s="30" t="s">
        <v>273</v>
      </c>
      <c r="C577" s="30" t="s">
        <v>243</v>
      </c>
      <c r="D577" s="30"/>
      <c r="E577" s="30" t="str">
        <f t="shared" si="187"/>
        <v/>
      </c>
      <c r="F577" s="35">
        <v>23</v>
      </c>
      <c r="G577" s="35">
        <v>0</v>
      </c>
      <c r="H577" s="35" t="s">
        <v>237</v>
      </c>
      <c r="I577" s="36"/>
      <c r="J577" s="33">
        <v>43036</v>
      </c>
      <c r="K577" s="36"/>
      <c r="L577" s="32">
        <v>0.66666666666666663</v>
      </c>
      <c r="M577" s="35" t="s">
        <v>16</v>
      </c>
      <c r="N577" s="35" t="s">
        <v>116</v>
      </c>
      <c r="O577" s="35" t="s">
        <v>19</v>
      </c>
      <c r="P577" s="35" t="s">
        <v>113</v>
      </c>
      <c r="Q577" s="35">
        <v>8</v>
      </c>
      <c r="R577" s="35">
        <v>4</v>
      </c>
      <c r="S577" s="35">
        <v>0</v>
      </c>
      <c r="T577" s="35">
        <v>1</v>
      </c>
    </row>
    <row r="578" spans="1:20" x14ac:dyDescent="0.35">
      <c r="A578" s="23">
        <f>IF(E578=$A$1,MAX($A$2:$A577)+1,0)</f>
        <v>0</v>
      </c>
      <c r="B578" s="30" t="s">
        <v>273</v>
      </c>
      <c r="C578" s="30" t="s">
        <v>243</v>
      </c>
      <c r="D578" s="30"/>
      <c r="E578" s="30" t="str">
        <f t="shared" si="187"/>
        <v/>
      </c>
      <c r="F578" s="35">
        <v>24</v>
      </c>
      <c r="G578" s="35">
        <v>0</v>
      </c>
      <c r="H578" s="35" t="s">
        <v>237</v>
      </c>
      <c r="I578" s="36"/>
      <c r="J578" s="33">
        <v>43036</v>
      </c>
      <c r="K578" s="36"/>
      <c r="L578" s="32">
        <v>0.75</v>
      </c>
      <c r="M578" s="35" t="s">
        <v>201</v>
      </c>
      <c r="N578" s="35" t="s">
        <v>114</v>
      </c>
      <c r="O578" s="35" t="s">
        <v>19</v>
      </c>
      <c r="P578" s="35" t="s">
        <v>113</v>
      </c>
      <c r="Q578" s="35">
        <v>6</v>
      </c>
      <c r="R578" s="35">
        <v>4</v>
      </c>
      <c r="S578" s="35">
        <v>0</v>
      </c>
      <c r="T578" s="35">
        <v>1</v>
      </c>
    </row>
    <row r="579" spans="1:20" x14ac:dyDescent="0.35">
      <c r="A579" s="23">
        <f>IF(E579=$A$1,MAX($A$2:$A578)+1,0)</f>
        <v>0</v>
      </c>
      <c r="B579" s="30" t="s">
        <v>273</v>
      </c>
      <c r="C579" s="30" t="s">
        <v>243</v>
      </c>
      <c r="D579" s="30" t="str">
        <f t="shared" ref="D579" si="192">N579</f>
        <v>TSV Penzberg 1</v>
      </c>
      <c r="E579" s="30" t="str">
        <f t="shared" si="187"/>
        <v>TSV Penzberg</v>
      </c>
      <c r="F579" s="35">
        <v>25</v>
      </c>
      <c r="G579" s="35">
        <v>0</v>
      </c>
      <c r="H579" s="35" t="s">
        <v>237</v>
      </c>
      <c r="I579" s="36"/>
      <c r="J579" s="33">
        <v>43036</v>
      </c>
      <c r="K579" s="36"/>
      <c r="L579" s="32">
        <v>0.58333333333333337</v>
      </c>
      <c r="M579" s="35" t="s">
        <v>202</v>
      </c>
      <c r="N579" s="35" t="s">
        <v>130</v>
      </c>
      <c r="O579" s="35" t="s">
        <v>191</v>
      </c>
      <c r="P579" s="35" t="s">
        <v>112</v>
      </c>
      <c r="Q579" s="35">
        <v>7</v>
      </c>
      <c r="R579" s="35">
        <v>3</v>
      </c>
      <c r="S579" s="35">
        <v>0</v>
      </c>
      <c r="T579" s="35">
        <v>1</v>
      </c>
    </row>
    <row r="580" spans="1:20" x14ac:dyDescent="0.35">
      <c r="A580" s="23">
        <f>IF(E580=$A$1,MAX($A$2:$A579)+1,0)</f>
        <v>0</v>
      </c>
      <c r="B580" s="30" t="s">
        <v>273</v>
      </c>
      <c r="C580" s="30" t="s">
        <v>243</v>
      </c>
      <c r="D580" s="30"/>
      <c r="E580" s="30" t="str">
        <f t="shared" si="187"/>
        <v/>
      </c>
      <c r="F580" s="35">
        <v>26</v>
      </c>
      <c r="G580" s="35">
        <v>0</v>
      </c>
      <c r="H580" s="35" t="s">
        <v>237</v>
      </c>
      <c r="I580" s="36"/>
      <c r="J580" s="33">
        <v>43036</v>
      </c>
      <c r="K580" s="36"/>
      <c r="L580" s="32">
        <v>0.66666666666666663</v>
      </c>
      <c r="M580" s="35" t="s">
        <v>191</v>
      </c>
      <c r="N580" s="35" t="s">
        <v>112</v>
      </c>
      <c r="O580" s="35" t="s">
        <v>184</v>
      </c>
      <c r="P580" s="35" t="s">
        <v>110</v>
      </c>
      <c r="Q580" s="35">
        <v>3</v>
      </c>
      <c r="R580" s="35">
        <v>1</v>
      </c>
      <c r="S580" s="35">
        <v>0</v>
      </c>
      <c r="T580" s="35">
        <v>1</v>
      </c>
    </row>
    <row r="581" spans="1:20" x14ac:dyDescent="0.35">
      <c r="A581" s="23">
        <f>IF(E581=$A$1,MAX($A$2:$A580)+1,0)</f>
        <v>0</v>
      </c>
      <c r="B581" s="30" t="s">
        <v>273</v>
      </c>
      <c r="C581" s="30" t="s">
        <v>243</v>
      </c>
      <c r="D581" s="30"/>
      <c r="E581" s="30" t="str">
        <f t="shared" si="187"/>
        <v/>
      </c>
      <c r="F581" s="35">
        <v>27</v>
      </c>
      <c r="G581" s="35">
        <v>0</v>
      </c>
      <c r="H581" s="35" t="s">
        <v>237</v>
      </c>
      <c r="I581" s="36"/>
      <c r="J581" s="33">
        <v>43036</v>
      </c>
      <c r="K581" s="36"/>
      <c r="L581" s="32">
        <v>0.75</v>
      </c>
      <c r="M581" s="35" t="s">
        <v>202</v>
      </c>
      <c r="N581" s="35" t="s">
        <v>130</v>
      </c>
      <c r="O581" s="35" t="s">
        <v>184</v>
      </c>
      <c r="P581" s="35" t="s">
        <v>110</v>
      </c>
      <c r="Q581" s="35">
        <v>7</v>
      </c>
      <c r="R581" s="35">
        <v>1</v>
      </c>
      <c r="S581" s="35">
        <v>0</v>
      </c>
      <c r="T581" s="35">
        <v>1</v>
      </c>
    </row>
    <row r="582" spans="1:20" x14ac:dyDescent="0.35">
      <c r="A582" s="23">
        <f>IF(E582=$A$1,MAX($A$2:$A581)+1,0)</f>
        <v>0</v>
      </c>
      <c r="B582" s="30" t="s">
        <v>273</v>
      </c>
      <c r="C582" s="30" t="s">
        <v>244</v>
      </c>
      <c r="D582" s="30" t="str">
        <f t="shared" ref="D582" si="193">N582</f>
        <v>TuS Geretsried 5</v>
      </c>
      <c r="E582" s="30" t="str">
        <f t="shared" si="187"/>
        <v>TuS Geretsried</v>
      </c>
      <c r="F582" s="35">
        <v>28</v>
      </c>
      <c r="G582" s="35">
        <v>0</v>
      </c>
      <c r="H582" s="35" t="s">
        <v>237</v>
      </c>
      <c r="I582" s="36"/>
      <c r="J582" s="33">
        <v>43050</v>
      </c>
      <c r="K582" s="36"/>
      <c r="L582" s="32">
        <v>0.58333333333333337</v>
      </c>
      <c r="M582" s="35" t="s">
        <v>184</v>
      </c>
      <c r="N582" s="35" t="s">
        <v>110</v>
      </c>
      <c r="O582" s="35" t="s">
        <v>203</v>
      </c>
      <c r="P582" s="35" t="s">
        <v>131</v>
      </c>
      <c r="Q582" s="35">
        <v>1</v>
      </c>
      <c r="R582" s="35">
        <v>5</v>
      </c>
      <c r="S582" s="35">
        <v>0</v>
      </c>
      <c r="T582" s="35">
        <v>1</v>
      </c>
    </row>
    <row r="583" spans="1:20" x14ac:dyDescent="0.35">
      <c r="A583" s="23">
        <f>IF(E583=$A$1,MAX($A$2:$A582)+1,0)</f>
        <v>0</v>
      </c>
      <c r="B583" s="30" t="s">
        <v>273</v>
      </c>
      <c r="C583" s="30" t="s">
        <v>244</v>
      </c>
      <c r="D583" s="30"/>
      <c r="E583" s="30" t="str">
        <f t="shared" si="187"/>
        <v/>
      </c>
      <c r="F583" s="35">
        <v>29</v>
      </c>
      <c r="G583" s="35">
        <v>0</v>
      </c>
      <c r="H583" s="35" t="s">
        <v>237</v>
      </c>
      <c r="I583" s="36"/>
      <c r="J583" s="33">
        <v>43050</v>
      </c>
      <c r="K583" s="36"/>
      <c r="L583" s="32">
        <v>0.66666666666666663</v>
      </c>
      <c r="M583" s="35" t="s">
        <v>203</v>
      </c>
      <c r="N583" s="35" t="s">
        <v>131</v>
      </c>
      <c r="O583" s="35" t="s">
        <v>19</v>
      </c>
      <c r="P583" s="35" t="s">
        <v>113</v>
      </c>
      <c r="Q583" s="35">
        <v>5</v>
      </c>
      <c r="R583" s="35">
        <v>4</v>
      </c>
      <c r="S583" s="35">
        <v>0</v>
      </c>
      <c r="T583" s="35">
        <v>1</v>
      </c>
    </row>
    <row r="584" spans="1:20" x14ac:dyDescent="0.35">
      <c r="A584" s="23">
        <f>IF(E584=$A$1,MAX($A$2:$A583)+1,0)</f>
        <v>0</v>
      </c>
      <c r="B584" s="30" t="s">
        <v>273</v>
      </c>
      <c r="C584" s="30" t="s">
        <v>244</v>
      </c>
      <c r="D584" s="30"/>
      <c r="E584" s="30" t="str">
        <f t="shared" si="187"/>
        <v/>
      </c>
      <c r="F584" s="35">
        <v>30</v>
      </c>
      <c r="G584" s="35">
        <v>0</v>
      </c>
      <c r="H584" s="35" t="s">
        <v>237</v>
      </c>
      <c r="I584" s="36"/>
      <c r="J584" s="33">
        <v>43050</v>
      </c>
      <c r="K584" s="36"/>
      <c r="L584" s="32">
        <v>0.75</v>
      </c>
      <c r="M584" s="35" t="s">
        <v>184</v>
      </c>
      <c r="N584" s="35" t="s">
        <v>110</v>
      </c>
      <c r="O584" s="35" t="s">
        <v>19</v>
      </c>
      <c r="P584" s="35" t="s">
        <v>113</v>
      </c>
      <c r="Q584" s="35">
        <v>1</v>
      </c>
      <c r="R584" s="35">
        <v>4</v>
      </c>
      <c r="S584" s="35">
        <v>0</v>
      </c>
      <c r="T584" s="35">
        <v>1</v>
      </c>
    </row>
    <row r="585" spans="1:20" x14ac:dyDescent="0.35">
      <c r="A585" s="23">
        <f>IF(E585=$A$1,MAX($A$2:$A584)+1,0)</f>
        <v>0</v>
      </c>
      <c r="B585" s="30" t="s">
        <v>273</v>
      </c>
      <c r="C585" s="30" t="s">
        <v>244</v>
      </c>
      <c r="D585" s="30" t="str">
        <f t="shared" ref="D585" si="194">N585</f>
        <v>TSV Neubiberg-Ottobrunn 7</v>
      </c>
      <c r="E585" s="30" t="str">
        <f t="shared" si="187"/>
        <v>TSV Neubiberg-Ottobrunn</v>
      </c>
      <c r="F585" s="35">
        <v>31</v>
      </c>
      <c r="G585" s="35">
        <v>0</v>
      </c>
      <c r="H585" s="35" t="s">
        <v>237</v>
      </c>
      <c r="I585" s="36"/>
      <c r="J585" s="33">
        <v>43050</v>
      </c>
      <c r="K585" s="36"/>
      <c r="L585" s="32">
        <v>0.58333333333333337</v>
      </c>
      <c r="M585" s="35" t="s">
        <v>198</v>
      </c>
      <c r="N585" s="35" t="s">
        <v>111</v>
      </c>
      <c r="O585" s="35" t="s">
        <v>191</v>
      </c>
      <c r="P585" s="35" t="s">
        <v>112</v>
      </c>
      <c r="Q585" s="35">
        <v>2</v>
      </c>
      <c r="R585" s="35">
        <v>3</v>
      </c>
      <c r="S585" s="35">
        <v>0</v>
      </c>
      <c r="T585" s="35">
        <v>1</v>
      </c>
    </row>
    <row r="586" spans="1:20" x14ac:dyDescent="0.35">
      <c r="A586" s="23">
        <f>IF(E586=$A$1,MAX($A$2:$A585)+1,0)</f>
        <v>0</v>
      </c>
      <c r="B586" s="30" t="s">
        <v>273</v>
      </c>
      <c r="C586" s="30" t="s">
        <v>244</v>
      </c>
      <c r="D586" s="30"/>
      <c r="E586" s="30" t="str">
        <f t="shared" si="187"/>
        <v/>
      </c>
      <c r="F586" s="35">
        <v>32</v>
      </c>
      <c r="G586" s="35">
        <v>0</v>
      </c>
      <c r="H586" s="35" t="s">
        <v>237</v>
      </c>
      <c r="I586" s="36"/>
      <c r="J586" s="33">
        <v>43050</v>
      </c>
      <c r="K586" s="36"/>
      <c r="L586" s="32">
        <v>0.66666666666666663</v>
      </c>
      <c r="M586" s="35" t="s">
        <v>191</v>
      </c>
      <c r="N586" s="35" t="s">
        <v>112</v>
      </c>
      <c r="O586" s="35" t="s">
        <v>16</v>
      </c>
      <c r="P586" s="35" t="s">
        <v>116</v>
      </c>
      <c r="Q586" s="35">
        <v>3</v>
      </c>
      <c r="R586" s="35">
        <v>8</v>
      </c>
      <c r="S586" s="35">
        <v>0</v>
      </c>
      <c r="T586" s="35">
        <v>1</v>
      </c>
    </row>
    <row r="587" spans="1:20" x14ac:dyDescent="0.35">
      <c r="A587" s="23">
        <f>IF(E587=$A$1,MAX($A$2:$A586)+1,0)</f>
        <v>0</v>
      </c>
      <c r="B587" s="30" t="s">
        <v>273</v>
      </c>
      <c r="C587" s="30" t="s">
        <v>244</v>
      </c>
      <c r="D587" s="30"/>
      <c r="E587" s="30" t="str">
        <f t="shared" si="187"/>
        <v/>
      </c>
      <c r="F587" s="35">
        <v>33</v>
      </c>
      <c r="G587" s="35">
        <v>0</v>
      </c>
      <c r="H587" s="35" t="s">
        <v>237</v>
      </c>
      <c r="I587" s="36"/>
      <c r="J587" s="33">
        <v>43050</v>
      </c>
      <c r="K587" s="36"/>
      <c r="L587" s="32">
        <v>0.75</v>
      </c>
      <c r="M587" s="35" t="s">
        <v>198</v>
      </c>
      <c r="N587" s="35" t="s">
        <v>111</v>
      </c>
      <c r="O587" s="35" t="s">
        <v>16</v>
      </c>
      <c r="P587" s="35" t="s">
        <v>116</v>
      </c>
      <c r="Q587" s="35">
        <v>2</v>
      </c>
      <c r="R587" s="35">
        <v>8</v>
      </c>
      <c r="S587" s="35">
        <v>0</v>
      </c>
      <c r="T587" s="35">
        <v>1</v>
      </c>
    </row>
    <row r="588" spans="1:20" x14ac:dyDescent="0.35">
      <c r="A588" s="23">
        <f>IF(E588=$A$1,MAX($A$2:$A587)+1,0)</f>
        <v>0</v>
      </c>
      <c r="B588" s="30" t="s">
        <v>273</v>
      </c>
      <c r="C588" s="30" t="s">
        <v>244</v>
      </c>
      <c r="D588" s="30" t="str">
        <f t="shared" ref="D588" si="195">N588</f>
        <v>ESV Neuaubing 1</v>
      </c>
      <c r="E588" s="30" t="str">
        <f t="shared" si="187"/>
        <v>ESV Neuaubing</v>
      </c>
      <c r="F588" s="35">
        <v>34</v>
      </c>
      <c r="G588" s="35">
        <v>0</v>
      </c>
      <c r="H588" s="35" t="s">
        <v>237</v>
      </c>
      <c r="I588" s="36"/>
      <c r="J588" s="33">
        <v>43050</v>
      </c>
      <c r="K588" s="36"/>
      <c r="L588" s="32">
        <v>0.58333333333333337</v>
      </c>
      <c r="M588" s="35" t="s">
        <v>196</v>
      </c>
      <c r="N588" s="35" t="s">
        <v>117</v>
      </c>
      <c r="O588" s="35" t="s">
        <v>202</v>
      </c>
      <c r="P588" s="35" t="s">
        <v>130</v>
      </c>
      <c r="Q588" s="35">
        <v>9</v>
      </c>
      <c r="R588" s="35">
        <v>7</v>
      </c>
      <c r="S588" s="35">
        <v>0</v>
      </c>
      <c r="T588" s="35">
        <v>1</v>
      </c>
    </row>
    <row r="589" spans="1:20" x14ac:dyDescent="0.35">
      <c r="A589" s="23">
        <f>IF(E589=$A$1,MAX($A$2:$A588)+1,0)</f>
        <v>0</v>
      </c>
      <c r="B589" s="30" t="s">
        <v>273</v>
      </c>
      <c r="C589" s="30" t="s">
        <v>244</v>
      </c>
      <c r="D589" s="30"/>
      <c r="E589" s="30" t="str">
        <f t="shared" si="187"/>
        <v/>
      </c>
      <c r="F589" s="35">
        <v>35</v>
      </c>
      <c r="G589" s="35">
        <v>0</v>
      </c>
      <c r="H589" s="35" t="s">
        <v>237</v>
      </c>
      <c r="I589" s="36"/>
      <c r="J589" s="33">
        <v>43050</v>
      </c>
      <c r="K589" s="36"/>
      <c r="L589" s="32">
        <v>0.66666666666666663</v>
      </c>
      <c r="M589" s="35" t="s">
        <v>202</v>
      </c>
      <c r="N589" s="35" t="s">
        <v>130</v>
      </c>
      <c r="O589" s="35" t="s">
        <v>201</v>
      </c>
      <c r="P589" s="35" t="s">
        <v>114</v>
      </c>
      <c r="Q589" s="35">
        <v>7</v>
      </c>
      <c r="R589" s="35">
        <v>6</v>
      </c>
      <c r="S589" s="35">
        <v>0</v>
      </c>
      <c r="T589" s="35">
        <v>1</v>
      </c>
    </row>
    <row r="590" spans="1:20" x14ac:dyDescent="0.35">
      <c r="A590" s="23">
        <f>IF(E590=$A$1,MAX($A$2:$A589)+1,0)</f>
        <v>0</v>
      </c>
      <c r="B590" s="30" t="s">
        <v>273</v>
      </c>
      <c r="C590" s="30" t="s">
        <v>244</v>
      </c>
      <c r="D590" s="30"/>
      <c r="E590" s="30" t="str">
        <f t="shared" si="187"/>
        <v/>
      </c>
      <c r="F590" s="35">
        <v>36</v>
      </c>
      <c r="G590" s="35">
        <v>0</v>
      </c>
      <c r="H590" s="35" t="s">
        <v>237</v>
      </c>
      <c r="I590" s="36"/>
      <c r="J590" s="33">
        <v>43050</v>
      </c>
      <c r="K590" s="36"/>
      <c r="L590" s="32">
        <v>0.75</v>
      </c>
      <c r="M590" s="35" t="s">
        <v>196</v>
      </c>
      <c r="N590" s="35" t="s">
        <v>117</v>
      </c>
      <c r="O590" s="35" t="s">
        <v>201</v>
      </c>
      <c r="P590" s="35" t="s">
        <v>114</v>
      </c>
      <c r="Q590" s="35">
        <v>9</v>
      </c>
      <c r="R590" s="35">
        <v>6</v>
      </c>
      <c r="S590" s="35">
        <v>0</v>
      </c>
      <c r="T590" s="35">
        <v>1</v>
      </c>
    </row>
    <row r="591" spans="1:20" x14ac:dyDescent="0.35">
      <c r="A591" s="23">
        <f>IF(E591=$A$1,MAX($A$2:$A590)+1,0)</f>
        <v>0</v>
      </c>
      <c r="B591" s="30" t="s">
        <v>273</v>
      </c>
      <c r="C591" s="30" t="s">
        <v>245</v>
      </c>
      <c r="D591" s="30" t="str">
        <f t="shared" ref="D591" si="196">N591</f>
        <v>1. BC 1954 München 3</v>
      </c>
      <c r="E591" s="30" t="str">
        <f t="shared" si="187"/>
        <v>1. BC 1954 München</v>
      </c>
      <c r="F591" s="35">
        <v>37</v>
      </c>
      <c r="G591" s="35">
        <v>1</v>
      </c>
      <c r="H591" s="35" t="s">
        <v>237</v>
      </c>
      <c r="I591" s="36"/>
      <c r="J591" s="33">
        <v>43120</v>
      </c>
      <c r="K591" s="36"/>
      <c r="L591" s="32">
        <v>0.58333333333333337</v>
      </c>
      <c r="M591" s="35" t="s">
        <v>191</v>
      </c>
      <c r="N591" s="35" t="s">
        <v>112</v>
      </c>
      <c r="O591" s="35" t="s">
        <v>202</v>
      </c>
      <c r="P591" s="35" t="s">
        <v>130</v>
      </c>
      <c r="Q591" s="35">
        <v>3</v>
      </c>
      <c r="R591" s="35">
        <v>7</v>
      </c>
      <c r="S591" s="35">
        <v>0</v>
      </c>
      <c r="T591" s="35">
        <v>1</v>
      </c>
    </row>
    <row r="592" spans="1:20" x14ac:dyDescent="0.35">
      <c r="A592" s="23">
        <f>IF(E592=$A$1,MAX($A$2:$A591)+1,0)</f>
        <v>0</v>
      </c>
      <c r="B592" s="30" t="s">
        <v>273</v>
      </c>
      <c r="C592" s="30" t="s">
        <v>245</v>
      </c>
      <c r="D592" s="30"/>
      <c r="E592" s="30" t="str">
        <f t="shared" si="187"/>
        <v/>
      </c>
      <c r="F592" s="35">
        <v>38</v>
      </c>
      <c r="G592" s="35">
        <v>1</v>
      </c>
      <c r="H592" s="35" t="s">
        <v>237</v>
      </c>
      <c r="I592" s="36"/>
      <c r="J592" s="33">
        <v>43120</v>
      </c>
      <c r="K592" s="36"/>
      <c r="L592" s="32">
        <v>0.66666666666666663</v>
      </c>
      <c r="M592" s="35" t="s">
        <v>202</v>
      </c>
      <c r="N592" s="35" t="s">
        <v>130</v>
      </c>
      <c r="O592" s="35" t="s">
        <v>19</v>
      </c>
      <c r="P592" s="35" t="s">
        <v>113</v>
      </c>
      <c r="Q592" s="35">
        <v>7</v>
      </c>
      <c r="R592" s="35">
        <v>4</v>
      </c>
      <c r="S592" s="35">
        <v>0</v>
      </c>
      <c r="T592" s="35">
        <v>1</v>
      </c>
    </row>
    <row r="593" spans="1:20" x14ac:dyDescent="0.35">
      <c r="A593" s="23">
        <f>IF(E593=$A$1,MAX($A$2:$A592)+1,0)</f>
        <v>0</v>
      </c>
      <c r="B593" s="30" t="s">
        <v>273</v>
      </c>
      <c r="C593" s="30" t="s">
        <v>245</v>
      </c>
      <c r="D593" s="30"/>
      <c r="E593" s="30" t="str">
        <f t="shared" si="187"/>
        <v/>
      </c>
      <c r="F593" s="35">
        <v>39</v>
      </c>
      <c r="G593" s="35">
        <v>1</v>
      </c>
      <c r="H593" s="35" t="s">
        <v>237</v>
      </c>
      <c r="I593" s="36"/>
      <c r="J593" s="33">
        <v>43120</v>
      </c>
      <c r="K593" s="36"/>
      <c r="L593" s="32">
        <v>0.75</v>
      </c>
      <c r="M593" s="35" t="s">
        <v>191</v>
      </c>
      <c r="N593" s="35" t="s">
        <v>112</v>
      </c>
      <c r="O593" s="35" t="s">
        <v>19</v>
      </c>
      <c r="P593" s="35" t="s">
        <v>113</v>
      </c>
      <c r="Q593" s="35">
        <v>3</v>
      </c>
      <c r="R593" s="35">
        <v>4</v>
      </c>
      <c r="S593" s="35">
        <v>0</v>
      </c>
      <c r="T593" s="35">
        <v>1</v>
      </c>
    </row>
    <row r="594" spans="1:20" x14ac:dyDescent="0.35">
      <c r="A594" s="23">
        <f>IF(E594=$A$1,MAX($A$2:$A593)+1,0)</f>
        <v>0</v>
      </c>
      <c r="B594" s="30" t="s">
        <v>273</v>
      </c>
      <c r="C594" s="30" t="s">
        <v>245</v>
      </c>
      <c r="D594" s="30" t="str">
        <f t="shared" ref="D594" si="197">N594</f>
        <v>Polizei SV München 4</v>
      </c>
      <c r="E594" s="30" t="str">
        <f t="shared" si="187"/>
        <v>Polizei SV München</v>
      </c>
      <c r="F594" s="35">
        <v>40</v>
      </c>
      <c r="G594" s="35">
        <v>1</v>
      </c>
      <c r="H594" s="35" t="s">
        <v>237</v>
      </c>
      <c r="I594" s="36"/>
      <c r="J594" s="33">
        <v>43120</v>
      </c>
      <c r="K594" s="36"/>
      <c r="L594" s="32">
        <v>0.58333333333333337</v>
      </c>
      <c r="M594" s="35" t="s">
        <v>16</v>
      </c>
      <c r="N594" s="35" t="s">
        <v>116</v>
      </c>
      <c r="O594" s="35" t="s">
        <v>201</v>
      </c>
      <c r="P594" s="35" t="s">
        <v>114</v>
      </c>
      <c r="Q594" s="35">
        <v>8</v>
      </c>
      <c r="R594" s="35">
        <v>6</v>
      </c>
      <c r="S594" s="35">
        <v>0</v>
      </c>
      <c r="T594" s="35">
        <v>1</v>
      </c>
    </row>
    <row r="595" spans="1:20" x14ac:dyDescent="0.35">
      <c r="A595" s="23">
        <f>IF(E595=$A$1,MAX($A$2:$A594)+1,0)</f>
        <v>0</v>
      </c>
      <c r="B595" s="30" t="s">
        <v>273</v>
      </c>
      <c r="C595" s="30" t="s">
        <v>245</v>
      </c>
      <c r="D595" s="30"/>
      <c r="E595" s="30" t="str">
        <f t="shared" si="187"/>
        <v/>
      </c>
      <c r="F595" s="35">
        <v>41</v>
      </c>
      <c r="G595" s="35">
        <v>1</v>
      </c>
      <c r="H595" s="35" t="s">
        <v>237</v>
      </c>
      <c r="I595" s="36"/>
      <c r="J595" s="33">
        <v>43120</v>
      </c>
      <c r="K595" s="36"/>
      <c r="L595" s="32">
        <v>0.66666666666666663</v>
      </c>
      <c r="M595" s="35" t="s">
        <v>201</v>
      </c>
      <c r="N595" s="35" t="s">
        <v>114</v>
      </c>
      <c r="O595" s="35" t="s">
        <v>198</v>
      </c>
      <c r="P595" s="35" t="s">
        <v>111</v>
      </c>
      <c r="Q595" s="35">
        <v>6</v>
      </c>
      <c r="R595" s="35">
        <v>2</v>
      </c>
      <c r="S595" s="35">
        <v>0</v>
      </c>
      <c r="T595" s="35">
        <v>1</v>
      </c>
    </row>
    <row r="596" spans="1:20" x14ac:dyDescent="0.35">
      <c r="A596" s="23">
        <f>IF(E596=$A$1,MAX($A$2:$A595)+1,0)</f>
        <v>0</v>
      </c>
      <c r="B596" s="30" t="s">
        <v>273</v>
      </c>
      <c r="C596" s="30" t="s">
        <v>245</v>
      </c>
      <c r="D596" s="30"/>
      <c r="E596" s="30" t="str">
        <f t="shared" si="187"/>
        <v/>
      </c>
      <c r="F596" s="35">
        <v>42</v>
      </c>
      <c r="G596" s="35">
        <v>1</v>
      </c>
      <c r="H596" s="35" t="s">
        <v>237</v>
      </c>
      <c r="I596" s="36"/>
      <c r="J596" s="33">
        <v>43120</v>
      </c>
      <c r="K596" s="36"/>
      <c r="L596" s="32">
        <v>0.75</v>
      </c>
      <c r="M596" s="35" t="s">
        <v>16</v>
      </c>
      <c r="N596" s="35" t="s">
        <v>116</v>
      </c>
      <c r="O596" s="35" t="s">
        <v>198</v>
      </c>
      <c r="P596" s="35" t="s">
        <v>111</v>
      </c>
      <c r="Q596" s="35">
        <v>8</v>
      </c>
      <c r="R596" s="35">
        <v>2</v>
      </c>
      <c r="S596" s="35">
        <v>0</v>
      </c>
      <c r="T596" s="35">
        <v>1</v>
      </c>
    </row>
    <row r="597" spans="1:20" x14ac:dyDescent="0.35">
      <c r="A597" s="23">
        <f>IF(E597=$A$1,MAX($A$2:$A596)+1,0)</f>
        <v>0</v>
      </c>
      <c r="B597" s="30" t="s">
        <v>273</v>
      </c>
      <c r="C597" s="30" t="s">
        <v>245</v>
      </c>
      <c r="D597" s="30" t="str">
        <f t="shared" ref="D597" si="198">N597</f>
        <v>ESV Neuaubing 1</v>
      </c>
      <c r="E597" s="30" t="str">
        <f t="shared" si="187"/>
        <v>ESV Neuaubing</v>
      </c>
      <c r="F597" s="35">
        <v>43</v>
      </c>
      <c r="G597" s="35">
        <v>1</v>
      </c>
      <c r="H597" s="35" t="s">
        <v>237</v>
      </c>
      <c r="I597" s="36"/>
      <c r="J597" s="33">
        <v>43120</v>
      </c>
      <c r="K597" s="36"/>
      <c r="L597" s="32">
        <v>0.58333333333333337</v>
      </c>
      <c r="M597" s="35" t="s">
        <v>196</v>
      </c>
      <c r="N597" s="35" t="s">
        <v>117</v>
      </c>
      <c r="O597" s="35" t="s">
        <v>203</v>
      </c>
      <c r="P597" s="35" t="s">
        <v>131</v>
      </c>
      <c r="Q597" s="35">
        <v>9</v>
      </c>
      <c r="R597" s="35">
        <v>5</v>
      </c>
      <c r="S597" s="35">
        <v>0</v>
      </c>
      <c r="T597" s="35">
        <v>1</v>
      </c>
    </row>
    <row r="598" spans="1:20" x14ac:dyDescent="0.35">
      <c r="A598" s="23">
        <f>IF(E598=$A$1,MAX($A$2:$A597)+1,0)</f>
        <v>0</v>
      </c>
      <c r="B598" s="30" t="s">
        <v>273</v>
      </c>
      <c r="C598" s="30" t="s">
        <v>245</v>
      </c>
      <c r="D598" s="30"/>
      <c r="E598" s="30" t="str">
        <f t="shared" si="187"/>
        <v/>
      </c>
      <c r="F598" s="35">
        <v>44</v>
      </c>
      <c r="G598" s="35">
        <v>1</v>
      </c>
      <c r="H598" s="35" t="s">
        <v>237</v>
      </c>
      <c r="I598" s="36"/>
      <c r="J598" s="33">
        <v>43120</v>
      </c>
      <c r="K598" s="36"/>
      <c r="L598" s="32">
        <v>0.66666666666666663</v>
      </c>
      <c r="M598" s="35" t="s">
        <v>203</v>
      </c>
      <c r="N598" s="35" t="s">
        <v>131</v>
      </c>
      <c r="O598" s="35" t="s">
        <v>184</v>
      </c>
      <c r="P598" s="35" t="s">
        <v>110</v>
      </c>
      <c r="Q598" s="35">
        <v>5</v>
      </c>
      <c r="R598" s="35">
        <v>1</v>
      </c>
      <c r="S598" s="35">
        <v>0</v>
      </c>
      <c r="T598" s="35">
        <v>1</v>
      </c>
    </row>
    <row r="599" spans="1:20" x14ac:dyDescent="0.35">
      <c r="A599" s="23">
        <f>IF(E599=$A$1,MAX($A$2:$A598)+1,0)</f>
        <v>0</v>
      </c>
      <c r="B599" s="30" t="s">
        <v>273</v>
      </c>
      <c r="C599" s="30" t="s">
        <v>245</v>
      </c>
      <c r="D599" s="30"/>
      <c r="E599" s="30" t="str">
        <f t="shared" si="187"/>
        <v/>
      </c>
      <c r="F599" s="35">
        <v>45</v>
      </c>
      <c r="G599" s="35">
        <v>1</v>
      </c>
      <c r="H599" s="35" t="s">
        <v>237</v>
      </c>
      <c r="I599" s="36"/>
      <c r="J599" s="33">
        <v>43120</v>
      </c>
      <c r="K599" s="36"/>
      <c r="L599" s="32">
        <v>0.75</v>
      </c>
      <c r="M599" s="35" t="s">
        <v>196</v>
      </c>
      <c r="N599" s="35" t="s">
        <v>117</v>
      </c>
      <c r="O599" s="35" t="s">
        <v>184</v>
      </c>
      <c r="P599" s="35" t="s">
        <v>110</v>
      </c>
      <c r="Q599" s="35">
        <v>9</v>
      </c>
      <c r="R599" s="35">
        <v>1</v>
      </c>
      <c r="S599" s="35">
        <v>0</v>
      </c>
      <c r="T599" s="35">
        <v>1</v>
      </c>
    </row>
    <row r="600" spans="1:20" x14ac:dyDescent="0.35">
      <c r="A600" s="23">
        <f>IF(E600=$A$1,MAX($A$2:$A599)+1,0)</f>
        <v>0</v>
      </c>
      <c r="B600" s="30" t="s">
        <v>273</v>
      </c>
      <c r="C600" s="30" t="s">
        <v>246</v>
      </c>
      <c r="D600" s="30" t="str">
        <f t="shared" ref="D600" si="199">N600</f>
        <v>TuS Geretsried 5</v>
      </c>
      <c r="E600" s="30" t="str">
        <f t="shared" si="187"/>
        <v>TuS Geretsried</v>
      </c>
      <c r="F600" s="35">
        <v>46</v>
      </c>
      <c r="G600" s="35">
        <v>1</v>
      </c>
      <c r="H600" s="35" t="s">
        <v>237</v>
      </c>
      <c r="I600" s="36"/>
      <c r="J600" s="33">
        <v>43142</v>
      </c>
      <c r="K600" s="36"/>
      <c r="L600" s="32">
        <v>0.58333333333333337</v>
      </c>
      <c r="M600" s="35" t="s">
        <v>184</v>
      </c>
      <c r="N600" s="35" t="s">
        <v>110</v>
      </c>
      <c r="O600" s="35" t="s">
        <v>191</v>
      </c>
      <c r="P600" s="35" t="s">
        <v>112</v>
      </c>
      <c r="Q600" s="35">
        <v>1</v>
      </c>
      <c r="R600" s="35">
        <v>3</v>
      </c>
      <c r="S600" s="35">
        <v>0</v>
      </c>
      <c r="T600" s="35">
        <v>1</v>
      </c>
    </row>
    <row r="601" spans="1:20" x14ac:dyDescent="0.35">
      <c r="A601" s="23">
        <f>IF(E601=$A$1,MAX($A$2:$A600)+1,0)</f>
        <v>0</v>
      </c>
      <c r="B601" s="30" t="s">
        <v>273</v>
      </c>
      <c r="C601" s="30" t="s">
        <v>246</v>
      </c>
      <c r="D601" s="30"/>
      <c r="E601" s="30" t="str">
        <f t="shared" si="187"/>
        <v/>
      </c>
      <c r="F601" s="35">
        <v>47</v>
      </c>
      <c r="G601" s="35">
        <v>1</v>
      </c>
      <c r="H601" s="35" t="s">
        <v>237</v>
      </c>
      <c r="I601" s="36"/>
      <c r="J601" s="33">
        <v>43142</v>
      </c>
      <c r="K601" s="36"/>
      <c r="L601" s="32">
        <v>0.66666666666666663</v>
      </c>
      <c r="M601" s="35" t="s">
        <v>191</v>
      </c>
      <c r="N601" s="35" t="s">
        <v>112</v>
      </c>
      <c r="O601" s="35" t="s">
        <v>198</v>
      </c>
      <c r="P601" s="35" t="s">
        <v>111</v>
      </c>
      <c r="Q601" s="35">
        <v>3</v>
      </c>
      <c r="R601" s="35">
        <v>2</v>
      </c>
      <c r="S601" s="35">
        <v>0</v>
      </c>
      <c r="T601" s="35">
        <v>1</v>
      </c>
    </row>
    <row r="602" spans="1:20" x14ac:dyDescent="0.35">
      <c r="A602" s="23">
        <f>IF(E602=$A$1,MAX($A$2:$A601)+1,0)</f>
        <v>0</v>
      </c>
      <c r="B602" s="30" t="s">
        <v>273</v>
      </c>
      <c r="C602" s="30" t="s">
        <v>246</v>
      </c>
      <c r="D602" s="30"/>
      <c r="E602" s="30" t="str">
        <f t="shared" si="187"/>
        <v/>
      </c>
      <c r="F602" s="35">
        <v>48</v>
      </c>
      <c r="G602" s="35">
        <v>1</v>
      </c>
      <c r="H602" s="35" t="s">
        <v>237</v>
      </c>
      <c r="I602" s="36"/>
      <c r="J602" s="33">
        <v>43142</v>
      </c>
      <c r="K602" s="36"/>
      <c r="L602" s="32">
        <v>0.75</v>
      </c>
      <c r="M602" s="35" t="s">
        <v>184</v>
      </c>
      <c r="N602" s="35" t="s">
        <v>110</v>
      </c>
      <c r="O602" s="35" t="s">
        <v>198</v>
      </c>
      <c r="P602" s="35" t="s">
        <v>111</v>
      </c>
      <c r="Q602" s="35">
        <v>1</v>
      </c>
      <c r="R602" s="35">
        <v>2</v>
      </c>
      <c r="S602" s="35">
        <v>0</v>
      </c>
      <c r="T602" s="35">
        <v>1</v>
      </c>
    </row>
    <row r="603" spans="1:20" x14ac:dyDescent="0.35">
      <c r="A603" s="23">
        <f>IF(E603=$A$1,MAX($A$2:$A602)+1,0)</f>
        <v>0</v>
      </c>
      <c r="B603" s="30" t="s">
        <v>273</v>
      </c>
      <c r="C603" s="30" t="s">
        <v>246</v>
      </c>
      <c r="D603" s="30" t="str">
        <f t="shared" ref="D603" si="200">N603</f>
        <v>TSV 1877 Ebersberg 3</v>
      </c>
      <c r="E603" s="30" t="str">
        <f t="shared" si="187"/>
        <v>TSV 1877 Ebersberg</v>
      </c>
      <c r="F603" s="35">
        <v>49</v>
      </c>
      <c r="G603" s="35">
        <v>1</v>
      </c>
      <c r="H603" s="35" t="s">
        <v>237</v>
      </c>
      <c r="I603" s="36"/>
      <c r="J603" s="33">
        <v>43142</v>
      </c>
      <c r="K603" s="36"/>
      <c r="L603" s="32">
        <v>0.58333333333333337</v>
      </c>
      <c r="M603" s="35" t="s">
        <v>19</v>
      </c>
      <c r="N603" s="35" t="s">
        <v>113</v>
      </c>
      <c r="O603" s="35" t="s">
        <v>203</v>
      </c>
      <c r="P603" s="35" t="s">
        <v>131</v>
      </c>
      <c r="Q603" s="35">
        <v>4</v>
      </c>
      <c r="R603" s="35">
        <v>5</v>
      </c>
      <c r="S603" s="35">
        <v>0</v>
      </c>
      <c r="T603" s="35">
        <v>1</v>
      </c>
    </row>
    <row r="604" spans="1:20" x14ac:dyDescent="0.35">
      <c r="A604" s="23">
        <f>IF(E604=$A$1,MAX($A$2:$A603)+1,0)</f>
        <v>0</v>
      </c>
      <c r="B604" s="30" t="s">
        <v>273</v>
      </c>
      <c r="C604" s="30" t="s">
        <v>246</v>
      </c>
      <c r="D604" s="30"/>
      <c r="E604" s="30" t="str">
        <f t="shared" si="187"/>
        <v/>
      </c>
      <c r="F604" s="35">
        <v>50</v>
      </c>
      <c r="G604" s="35">
        <v>1</v>
      </c>
      <c r="H604" s="35" t="s">
        <v>237</v>
      </c>
      <c r="I604" s="36"/>
      <c r="J604" s="33">
        <v>43142</v>
      </c>
      <c r="K604" s="36"/>
      <c r="L604" s="32">
        <v>0.66666666666666663</v>
      </c>
      <c r="M604" s="35" t="s">
        <v>203</v>
      </c>
      <c r="N604" s="35" t="s">
        <v>131</v>
      </c>
      <c r="O604" s="35" t="s">
        <v>201</v>
      </c>
      <c r="P604" s="35" t="s">
        <v>114</v>
      </c>
      <c r="Q604" s="35">
        <v>5</v>
      </c>
      <c r="R604" s="35">
        <v>6</v>
      </c>
      <c r="S604" s="35">
        <v>0</v>
      </c>
      <c r="T604" s="35">
        <v>1</v>
      </c>
    </row>
    <row r="605" spans="1:20" x14ac:dyDescent="0.35">
      <c r="A605" s="23">
        <f>IF(E605=$A$1,MAX($A$2:$A604)+1,0)</f>
        <v>0</v>
      </c>
      <c r="B605" s="30" t="s">
        <v>273</v>
      </c>
      <c r="C605" s="30" t="s">
        <v>246</v>
      </c>
      <c r="D605" s="30"/>
      <c r="E605" s="30" t="str">
        <f t="shared" si="187"/>
        <v/>
      </c>
      <c r="F605" s="35">
        <v>51</v>
      </c>
      <c r="G605" s="35">
        <v>1</v>
      </c>
      <c r="H605" s="35" t="s">
        <v>237</v>
      </c>
      <c r="I605" s="36"/>
      <c r="J605" s="33">
        <v>43142</v>
      </c>
      <c r="K605" s="36"/>
      <c r="L605" s="32">
        <v>0.75</v>
      </c>
      <c r="M605" s="35" t="s">
        <v>19</v>
      </c>
      <c r="N605" s="35" t="s">
        <v>113</v>
      </c>
      <c r="O605" s="35" t="s">
        <v>201</v>
      </c>
      <c r="P605" s="35" t="s">
        <v>114</v>
      </c>
      <c r="Q605" s="35">
        <v>4</v>
      </c>
      <c r="R605" s="35">
        <v>6</v>
      </c>
      <c r="S605" s="35">
        <v>0</v>
      </c>
      <c r="T605" s="35">
        <v>1</v>
      </c>
    </row>
    <row r="606" spans="1:20" x14ac:dyDescent="0.35">
      <c r="A606" s="23">
        <f>IF(E606=$A$1,MAX($A$2:$A605)+1,0)</f>
        <v>0</v>
      </c>
      <c r="B606" s="30" t="s">
        <v>273</v>
      </c>
      <c r="C606" s="30" t="s">
        <v>246</v>
      </c>
      <c r="D606" s="30" t="str">
        <f t="shared" ref="D606" si="201">N606</f>
        <v>TSV Penzberg 1</v>
      </c>
      <c r="E606" s="30" t="str">
        <f t="shared" si="187"/>
        <v>TSV Penzberg</v>
      </c>
      <c r="F606" s="35">
        <v>52</v>
      </c>
      <c r="G606" s="35">
        <v>1</v>
      </c>
      <c r="H606" s="35" t="s">
        <v>237</v>
      </c>
      <c r="I606" s="36"/>
      <c r="J606" s="33">
        <v>43142</v>
      </c>
      <c r="K606" s="36"/>
      <c r="L606" s="32">
        <v>0.58333333333333337</v>
      </c>
      <c r="M606" s="35" t="s">
        <v>202</v>
      </c>
      <c r="N606" s="35" t="s">
        <v>130</v>
      </c>
      <c r="O606" s="35" t="s">
        <v>196</v>
      </c>
      <c r="P606" s="35" t="s">
        <v>117</v>
      </c>
      <c r="Q606" s="35">
        <v>7</v>
      </c>
      <c r="R606" s="35">
        <v>9</v>
      </c>
      <c r="S606" s="35">
        <v>0</v>
      </c>
      <c r="T606" s="35">
        <v>1</v>
      </c>
    </row>
    <row r="607" spans="1:20" x14ac:dyDescent="0.35">
      <c r="A607" s="23">
        <f>IF(E607=$A$1,MAX($A$2:$A606)+1,0)</f>
        <v>0</v>
      </c>
      <c r="B607" s="30" t="s">
        <v>273</v>
      </c>
      <c r="C607" s="30" t="s">
        <v>246</v>
      </c>
      <c r="D607" s="30"/>
      <c r="E607" s="30" t="str">
        <f t="shared" si="187"/>
        <v/>
      </c>
      <c r="F607" s="35">
        <v>53</v>
      </c>
      <c r="G607" s="35">
        <v>1</v>
      </c>
      <c r="H607" s="35" t="s">
        <v>237</v>
      </c>
      <c r="I607" s="36"/>
      <c r="J607" s="33">
        <v>43142</v>
      </c>
      <c r="K607" s="36"/>
      <c r="L607" s="32">
        <v>0.66666666666666663</v>
      </c>
      <c r="M607" s="35" t="s">
        <v>196</v>
      </c>
      <c r="N607" s="35" t="s">
        <v>117</v>
      </c>
      <c r="O607" s="35" t="s">
        <v>16</v>
      </c>
      <c r="P607" s="35" t="s">
        <v>116</v>
      </c>
      <c r="Q607" s="35">
        <v>9</v>
      </c>
      <c r="R607" s="35">
        <v>8</v>
      </c>
      <c r="S607" s="35">
        <v>0</v>
      </c>
      <c r="T607" s="35">
        <v>1</v>
      </c>
    </row>
    <row r="608" spans="1:20" x14ac:dyDescent="0.35">
      <c r="A608" s="23">
        <f>IF(E608=$A$1,MAX($A$2:$A607)+1,0)</f>
        <v>0</v>
      </c>
      <c r="B608" s="30" t="s">
        <v>273</v>
      </c>
      <c r="C608" s="30" t="s">
        <v>246</v>
      </c>
      <c r="D608" s="30"/>
      <c r="E608" s="30" t="str">
        <f t="shared" si="187"/>
        <v/>
      </c>
      <c r="F608" s="35">
        <v>54</v>
      </c>
      <c r="G608" s="35">
        <v>1</v>
      </c>
      <c r="H608" s="35" t="s">
        <v>237</v>
      </c>
      <c r="I608" s="36"/>
      <c r="J608" s="33">
        <v>43142</v>
      </c>
      <c r="K608" s="36"/>
      <c r="L608" s="32">
        <v>0.75</v>
      </c>
      <c r="M608" s="35" t="s">
        <v>202</v>
      </c>
      <c r="N608" s="35" t="s">
        <v>130</v>
      </c>
      <c r="O608" s="35" t="s">
        <v>16</v>
      </c>
      <c r="P608" s="35" t="s">
        <v>116</v>
      </c>
      <c r="Q608" s="35">
        <v>7</v>
      </c>
      <c r="R608" s="35">
        <v>8</v>
      </c>
      <c r="S608" s="35">
        <v>0</v>
      </c>
      <c r="T608" s="35">
        <v>1</v>
      </c>
    </row>
    <row r="609" spans="1:20" x14ac:dyDescent="0.35">
      <c r="A609" s="23">
        <f>IF(E609=$A$1,MAX($A$2:$A608)+1,0)</f>
        <v>0</v>
      </c>
      <c r="B609" s="30" t="s">
        <v>273</v>
      </c>
      <c r="C609" s="30" t="s">
        <v>247</v>
      </c>
      <c r="D609" s="30" t="str">
        <f t="shared" ref="D609" si="202">N609</f>
        <v>TSV Neubiberg-Ottobrunn 7</v>
      </c>
      <c r="E609" s="30" t="str">
        <f t="shared" si="187"/>
        <v>TSV Neubiberg-Ottobrunn</v>
      </c>
      <c r="F609" s="35">
        <v>55</v>
      </c>
      <c r="G609" s="35">
        <v>1</v>
      </c>
      <c r="H609" s="35" t="s">
        <v>237</v>
      </c>
      <c r="I609" s="36"/>
      <c r="J609" s="33">
        <v>43163</v>
      </c>
      <c r="K609" s="36"/>
      <c r="L609" s="32">
        <v>0.58333333333333337</v>
      </c>
      <c r="M609" s="35" t="s">
        <v>198</v>
      </c>
      <c r="N609" s="35" t="s">
        <v>111</v>
      </c>
      <c r="O609" s="35" t="s">
        <v>19</v>
      </c>
      <c r="P609" s="35" t="s">
        <v>113</v>
      </c>
      <c r="Q609" s="35">
        <v>2</v>
      </c>
      <c r="R609" s="35">
        <v>4</v>
      </c>
      <c r="S609" s="35">
        <v>0</v>
      </c>
      <c r="T609" s="35">
        <v>1</v>
      </c>
    </row>
    <row r="610" spans="1:20" x14ac:dyDescent="0.35">
      <c r="A610" s="23">
        <f>IF(E610=$A$1,MAX($A$2:$A609)+1,0)</f>
        <v>0</v>
      </c>
      <c r="B610" s="30" t="s">
        <v>273</v>
      </c>
      <c r="C610" s="30" t="s">
        <v>247</v>
      </c>
      <c r="D610" s="30"/>
      <c r="E610" s="30" t="str">
        <f t="shared" si="187"/>
        <v/>
      </c>
      <c r="F610" s="35">
        <v>56</v>
      </c>
      <c r="G610" s="35">
        <v>1</v>
      </c>
      <c r="H610" s="35" t="s">
        <v>237</v>
      </c>
      <c r="I610" s="36"/>
      <c r="J610" s="33">
        <v>43163</v>
      </c>
      <c r="K610" s="36"/>
      <c r="L610" s="32">
        <v>0.66666666666666663</v>
      </c>
      <c r="M610" s="35" t="s">
        <v>19</v>
      </c>
      <c r="N610" s="35" t="s">
        <v>113</v>
      </c>
      <c r="O610" s="35" t="s">
        <v>196</v>
      </c>
      <c r="P610" s="35" t="s">
        <v>117</v>
      </c>
      <c r="Q610" s="35">
        <v>4</v>
      </c>
      <c r="R610" s="35">
        <v>9</v>
      </c>
      <c r="S610" s="35">
        <v>0</v>
      </c>
      <c r="T610" s="35">
        <v>1</v>
      </c>
    </row>
    <row r="611" spans="1:20" x14ac:dyDescent="0.35">
      <c r="A611" s="23">
        <f>IF(E611=$A$1,MAX($A$2:$A610)+1,0)</f>
        <v>0</v>
      </c>
      <c r="B611" s="30" t="s">
        <v>273</v>
      </c>
      <c r="C611" s="30" t="s">
        <v>247</v>
      </c>
      <c r="D611" s="30"/>
      <c r="E611" s="30" t="str">
        <f t="shared" si="187"/>
        <v/>
      </c>
      <c r="F611" s="35">
        <v>57</v>
      </c>
      <c r="G611" s="35">
        <v>1</v>
      </c>
      <c r="H611" s="35" t="s">
        <v>237</v>
      </c>
      <c r="I611" s="36"/>
      <c r="J611" s="33">
        <v>43163</v>
      </c>
      <c r="K611" s="36"/>
      <c r="L611" s="32">
        <v>0.75</v>
      </c>
      <c r="M611" s="35" t="s">
        <v>198</v>
      </c>
      <c r="N611" s="35" t="s">
        <v>111</v>
      </c>
      <c r="O611" s="35" t="s">
        <v>196</v>
      </c>
      <c r="P611" s="35" t="s">
        <v>117</v>
      </c>
      <c r="Q611" s="35">
        <v>2</v>
      </c>
      <c r="R611" s="35">
        <v>9</v>
      </c>
      <c r="S611" s="35">
        <v>0</v>
      </c>
      <c r="T611" s="35">
        <v>1</v>
      </c>
    </row>
    <row r="612" spans="1:20" x14ac:dyDescent="0.35">
      <c r="A612" s="23">
        <f>IF(E612=$A$1,MAX($A$2:$A611)+1,0)</f>
        <v>0</v>
      </c>
      <c r="B612" s="30" t="s">
        <v>273</v>
      </c>
      <c r="C612" s="30" t="s">
        <v>247</v>
      </c>
      <c r="D612" s="30" t="str">
        <f t="shared" ref="D612" si="203">N612</f>
        <v>TSV 1880 Starnberg 1</v>
      </c>
      <c r="E612" s="30" t="str">
        <f t="shared" si="187"/>
        <v>TSV 1880 Starnberg</v>
      </c>
      <c r="F612" s="35">
        <v>58</v>
      </c>
      <c r="G612" s="35">
        <v>1</v>
      </c>
      <c r="H612" s="35" t="s">
        <v>237</v>
      </c>
      <c r="I612" s="36"/>
      <c r="J612" s="33">
        <v>43163</v>
      </c>
      <c r="K612" s="36"/>
      <c r="L612" s="32">
        <v>0.58333333333333337</v>
      </c>
      <c r="M612" s="35" t="s">
        <v>203</v>
      </c>
      <c r="N612" s="35" t="s">
        <v>131</v>
      </c>
      <c r="O612" s="35" t="s">
        <v>16</v>
      </c>
      <c r="P612" s="35" t="s">
        <v>116</v>
      </c>
      <c r="Q612" s="35">
        <v>5</v>
      </c>
      <c r="R612" s="35">
        <v>8</v>
      </c>
      <c r="S612" s="35">
        <v>0</v>
      </c>
      <c r="T612" s="35">
        <v>1</v>
      </c>
    </row>
    <row r="613" spans="1:20" x14ac:dyDescent="0.35">
      <c r="A613" s="23">
        <f>IF(E613=$A$1,MAX($A$2:$A612)+1,0)</f>
        <v>0</v>
      </c>
      <c r="B613" s="30" t="s">
        <v>273</v>
      </c>
      <c r="C613" s="30" t="s">
        <v>247</v>
      </c>
      <c r="D613" s="30"/>
      <c r="E613" s="30" t="str">
        <f t="shared" si="187"/>
        <v/>
      </c>
      <c r="F613" s="35">
        <v>59</v>
      </c>
      <c r="G613" s="35">
        <v>1</v>
      </c>
      <c r="H613" s="35" t="s">
        <v>237</v>
      </c>
      <c r="I613" s="36"/>
      <c r="J613" s="33">
        <v>43163</v>
      </c>
      <c r="K613" s="36"/>
      <c r="L613" s="32">
        <v>0.66666666666666663</v>
      </c>
      <c r="M613" s="35" t="s">
        <v>16</v>
      </c>
      <c r="N613" s="35" t="s">
        <v>116</v>
      </c>
      <c r="O613" s="35" t="s">
        <v>191</v>
      </c>
      <c r="P613" s="35" t="s">
        <v>112</v>
      </c>
      <c r="Q613" s="35">
        <v>8</v>
      </c>
      <c r="R613" s="35">
        <v>3</v>
      </c>
      <c r="S613" s="35">
        <v>0</v>
      </c>
      <c r="T613" s="35">
        <v>1</v>
      </c>
    </row>
    <row r="614" spans="1:20" x14ac:dyDescent="0.35">
      <c r="A614" s="23">
        <f>IF(E614=$A$1,MAX($A$2:$A613)+1,0)</f>
        <v>0</v>
      </c>
      <c r="B614" s="30" t="s">
        <v>273</v>
      </c>
      <c r="C614" s="30" t="s">
        <v>247</v>
      </c>
      <c r="D614" s="30"/>
      <c r="E614" s="30" t="str">
        <f t="shared" si="187"/>
        <v/>
      </c>
      <c r="F614" s="35">
        <v>60</v>
      </c>
      <c r="G614" s="35">
        <v>1</v>
      </c>
      <c r="H614" s="35" t="s">
        <v>237</v>
      </c>
      <c r="I614" s="36"/>
      <c r="J614" s="33">
        <v>43163</v>
      </c>
      <c r="K614" s="36"/>
      <c r="L614" s="32">
        <v>0.75</v>
      </c>
      <c r="M614" s="35" t="s">
        <v>203</v>
      </c>
      <c r="N614" s="35" t="s">
        <v>131</v>
      </c>
      <c r="O614" s="35" t="s">
        <v>191</v>
      </c>
      <c r="P614" s="35" t="s">
        <v>112</v>
      </c>
      <c r="Q614" s="35">
        <v>5</v>
      </c>
      <c r="R614" s="35">
        <v>3</v>
      </c>
      <c r="S614" s="35">
        <v>0</v>
      </c>
      <c r="T614" s="35">
        <v>1</v>
      </c>
    </row>
    <row r="615" spans="1:20" x14ac:dyDescent="0.35">
      <c r="A615" s="23">
        <f>IF(E615=$A$1,MAX($A$2:$A614)+1,0)</f>
        <v>0</v>
      </c>
      <c r="B615" s="30" t="s">
        <v>273</v>
      </c>
      <c r="C615" s="30" t="s">
        <v>247</v>
      </c>
      <c r="D615" s="30" t="str">
        <f t="shared" ref="D615" si="204">N615</f>
        <v>TSV Oberhaching-Deisenhofen 2</v>
      </c>
      <c r="E615" s="30" t="str">
        <f t="shared" si="187"/>
        <v>TSV Oberhaching-Deisenhofen</v>
      </c>
      <c r="F615" s="35">
        <v>61</v>
      </c>
      <c r="G615" s="35">
        <v>1</v>
      </c>
      <c r="H615" s="35" t="s">
        <v>237</v>
      </c>
      <c r="I615" s="36"/>
      <c r="J615" s="33">
        <v>43163</v>
      </c>
      <c r="K615" s="36"/>
      <c r="L615" s="32">
        <v>0.58333333333333337</v>
      </c>
      <c r="M615" s="35" t="s">
        <v>201</v>
      </c>
      <c r="N615" s="35" t="s">
        <v>114</v>
      </c>
      <c r="O615" s="35" t="s">
        <v>184</v>
      </c>
      <c r="P615" s="35" t="s">
        <v>110</v>
      </c>
      <c r="Q615" s="35">
        <v>6</v>
      </c>
      <c r="R615" s="35">
        <v>1</v>
      </c>
      <c r="S615" s="35">
        <v>0</v>
      </c>
      <c r="T615" s="35">
        <v>1</v>
      </c>
    </row>
    <row r="616" spans="1:20" x14ac:dyDescent="0.35">
      <c r="A616" s="23">
        <f>IF(E616=$A$1,MAX($A$2:$A615)+1,0)</f>
        <v>0</v>
      </c>
      <c r="B616" s="30" t="s">
        <v>273</v>
      </c>
      <c r="C616" s="30" t="s">
        <v>247</v>
      </c>
      <c r="D616" s="30"/>
      <c r="E616" s="30" t="str">
        <f t="shared" si="187"/>
        <v/>
      </c>
      <c r="F616" s="35">
        <v>62</v>
      </c>
      <c r="G616" s="35">
        <v>1</v>
      </c>
      <c r="H616" s="35" t="s">
        <v>237</v>
      </c>
      <c r="I616" s="36"/>
      <c r="J616" s="33">
        <v>43163</v>
      </c>
      <c r="K616" s="36"/>
      <c r="L616" s="32">
        <v>0.66666666666666663</v>
      </c>
      <c r="M616" s="35" t="s">
        <v>184</v>
      </c>
      <c r="N616" s="35" t="s">
        <v>110</v>
      </c>
      <c r="O616" s="35" t="s">
        <v>202</v>
      </c>
      <c r="P616" s="35" t="s">
        <v>130</v>
      </c>
      <c r="Q616" s="35">
        <v>1</v>
      </c>
      <c r="R616" s="35">
        <v>7</v>
      </c>
      <c r="S616" s="35">
        <v>0</v>
      </c>
      <c r="T616" s="35">
        <v>1</v>
      </c>
    </row>
    <row r="617" spans="1:20" x14ac:dyDescent="0.35">
      <c r="A617" s="23">
        <f>IF(E617=$A$1,MAX($A$2:$A616)+1,0)</f>
        <v>0</v>
      </c>
      <c r="B617" s="30" t="s">
        <v>273</v>
      </c>
      <c r="C617" s="30" t="s">
        <v>247</v>
      </c>
      <c r="D617" s="30"/>
      <c r="E617" s="30" t="str">
        <f t="shared" si="187"/>
        <v/>
      </c>
      <c r="F617" s="35">
        <v>63</v>
      </c>
      <c r="G617" s="35">
        <v>1</v>
      </c>
      <c r="H617" s="35" t="s">
        <v>237</v>
      </c>
      <c r="I617" s="36"/>
      <c r="J617" s="33">
        <v>43163</v>
      </c>
      <c r="K617" s="36"/>
      <c r="L617" s="32">
        <v>0.75</v>
      </c>
      <c r="M617" s="35" t="s">
        <v>201</v>
      </c>
      <c r="N617" s="35" t="s">
        <v>114</v>
      </c>
      <c r="O617" s="35" t="s">
        <v>202</v>
      </c>
      <c r="P617" s="35" t="s">
        <v>130</v>
      </c>
      <c r="Q617" s="35">
        <v>6</v>
      </c>
      <c r="R617" s="35">
        <v>7</v>
      </c>
      <c r="S617" s="35">
        <v>0</v>
      </c>
      <c r="T617" s="35">
        <v>1</v>
      </c>
    </row>
    <row r="618" spans="1:20" x14ac:dyDescent="0.35">
      <c r="A618" s="23">
        <f>IF(E618=$A$1,MAX($A$2:$A617)+1,0)</f>
        <v>0</v>
      </c>
      <c r="B618" s="21" t="s">
        <v>274</v>
      </c>
      <c r="C618" s="30" t="s">
        <v>241</v>
      </c>
      <c r="D618" s="30" t="str">
        <f>N618</f>
        <v>Iffeldorf 1</v>
      </c>
      <c r="E618" s="30" t="str">
        <f t="shared" si="187"/>
        <v>Iffeldorf</v>
      </c>
      <c r="F618" s="35">
        <v>1</v>
      </c>
      <c r="G618" s="35">
        <v>0</v>
      </c>
      <c r="H618" s="35" t="s">
        <v>237</v>
      </c>
      <c r="J618" s="33">
        <v>43001</v>
      </c>
      <c r="L618" s="32">
        <v>0.58333333333333337</v>
      </c>
      <c r="M618" s="35" t="s">
        <v>185</v>
      </c>
      <c r="N618" s="35" t="s">
        <v>126</v>
      </c>
      <c r="O618" s="35" t="s">
        <v>206</v>
      </c>
      <c r="P618" s="35" t="s">
        <v>132</v>
      </c>
      <c r="Q618" s="35">
        <v>7</v>
      </c>
      <c r="R618" s="35">
        <v>5</v>
      </c>
      <c r="S618" s="35">
        <v>0</v>
      </c>
      <c r="T618" s="35">
        <v>1</v>
      </c>
    </row>
    <row r="619" spans="1:20" x14ac:dyDescent="0.35">
      <c r="A619" s="23">
        <f>IF(E619=$A$1,MAX($A$2:$A618)+1,0)</f>
        <v>0</v>
      </c>
      <c r="B619" s="30" t="s">
        <v>274</v>
      </c>
      <c r="C619" s="30" t="s">
        <v>241</v>
      </c>
      <c r="D619" s="30"/>
      <c r="E619" s="30" t="str">
        <f t="shared" si="187"/>
        <v/>
      </c>
      <c r="F619" s="35">
        <v>2</v>
      </c>
      <c r="G619" s="35">
        <v>0</v>
      </c>
      <c r="H619" s="35" t="s">
        <v>237</v>
      </c>
      <c r="J619" s="33">
        <v>43001</v>
      </c>
      <c r="L619" s="32">
        <v>0.66666666666666663</v>
      </c>
      <c r="M619" s="35" t="s">
        <v>206</v>
      </c>
      <c r="N619" s="35" t="s">
        <v>132</v>
      </c>
      <c r="O619" s="35" t="s">
        <v>19</v>
      </c>
      <c r="P619" s="35" t="s">
        <v>121</v>
      </c>
      <c r="Q619" s="35">
        <v>5</v>
      </c>
      <c r="R619" s="35">
        <v>4</v>
      </c>
      <c r="S619" s="35">
        <v>0</v>
      </c>
      <c r="T619" s="35">
        <v>1</v>
      </c>
    </row>
    <row r="620" spans="1:20" x14ac:dyDescent="0.35">
      <c r="A620" s="23">
        <f>IF(E620=$A$1,MAX($A$2:$A619)+1,0)</f>
        <v>0</v>
      </c>
      <c r="B620" s="30" t="s">
        <v>274</v>
      </c>
      <c r="C620" s="30" t="s">
        <v>241</v>
      </c>
      <c r="D620" s="30"/>
      <c r="E620" s="30" t="str">
        <f t="shared" si="187"/>
        <v/>
      </c>
      <c r="F620" s="35">
        <v>3</v>
      </c>
      <c r="G620" s="35">
        <v>0</v>
      </c>
      <c r="H620" s="35" t="s">
        <v>237</v>
      </c>
      <c r="J620" s="33">
        <v>43001</v>
      </c>
      <c r="L620" s="32">
        <v>0.75</v>
      </c>
      <c r="M620" s="35" t="s">
        <v>185</v>
      </c>
      <c r="N620" s="35" t="s">
        <v>126</v>
      </c>
      <c r="O620" s="35" t="s">
        <v>19</v>
      </c>
      <c r="P620" s="35" t="s">
        <v>121</v>
      </c>
      <c r="Q620" s="35">
        <v>7</v>
      </c>
      <c r="R620" s="35">
        <v>4</v>
      </c>
      <c r="S620" s="35">
        <v>0</v>
      </c>
      <c r="T620" s="35">
        <v>1</v>
      </c>
    </row>
    <row r="621" spans="1:20" x14ac:dyDescent="0.35">
      <c r="A621" s="23">
        <f>IF(E621=$A$1,MAX($A$2:$A620)+1,0)</f>
        <v>0</v>
      </c>
      <c r="B621" s="30" t="s">
        <v>274</v>
      </c>
      <c r="C621" s="30" t="s">
        <v>241</v>
      </c>
      <c r="D621" s="30" t="str">
        <f>N621</f>
        <v>TSV Erding 2</v>
      </c>
      <c r="E621" s="30" t="str">
        <f t="shared" si="187"/>
        <v>TSV Erding</v>
      </c>
      <c r="F621" s="35">
        <v>4</v>
      </c>
      <c r="G621" s="35">
        <v>0</v>
      </c>
      <c r="H621" s="35" t="s">
        <v>237</v>
      </c>
      <c r="J621" s="33">
        <v>43001</v>
      </c>
      <c r="L621" s="32">
        <v>0.58333333333333337</v>
      </c>
      <c r="M621" s="35" t="s">
        <v>182</v>
      </c>
      <c r="N621" s="35" t="s">
        <v>125</v>
      </c>
      <c r="O621" s="35" t="s">
        <v>217</v>
      </c>
      <c r="P621" s="35" t="s">
        <v>123</v>
      </c>
      <c r="Q621" s="35">
        <v>8</v>
      </c>
      <c r="R621" s="35">
        <v>6</v>
      </c>
      <c r="S621" s="35">
        <v>0</v>
      </c>
      <c r="T621" s="35">
        <v>1</v>
      </c>
    </row>
    <row r="622" spans="1:20" x14ac:dyDescent="0.35">
      <c r="A622" s="23">
        <f>IF(E622=$A$1,MAX($A$2:$A621)+1,0)</f>
        <v>0</v>
      </c>
      <c r="B622" s="30" t="s">
        <v>274</v>
      </c>
      <c r="C622" s="30" t="s">
        <v>241</v>
      </c>
      <c r="D622" s="30"/>
      <c r="E622" s="30" t="str">
        <f t="shared" si="187"/>
        <v/>
      </c>
      <c r="F622" s="35">
        <v>5</v>
      </c>
      <c r="G622" s="35">
        <v>0</v>
      </c>
      <c r="H622" s="35" t="s">
        <v>237</v>
      </c>
      <c r="J622" s="33">
        <v>43001</v>
      </c>
      <c r="L622" s="32">
        <v>0.66666666666666663</v>
      </c>
      <c r="M622" s="35" t="s">
        <v>217</v>
      </c>
      <c r="N622" s="35" t="s">
        <v>123</v>
      </c>
      <c r="O622" s="35" t="s">
        <v>198</v>
      </c>
      <c r="P622" s="35" t="s">
        <v>120</v>
      </c>
      <c r="Q622" s="35">
        <v>6</v>
      </c>
      <c r="R622" s="35">
        <v>3</v>
      </c>
      <c r="S622" s="35">
        <v>0</v>
      </c>
      <c r="T622" s="35">
        <v>1</v>
      </c>
    </row>
    <row r="623" spans="1:20" x14ac:dyDescent="0.35">
      <c r="A623" s="23">
        <f>IF(E623=$A$1,MAX($A$2:$A622)+1,0)</f>
        <v>0</v>
      </c>
      <c r="B623" s="30" t="s">
        <v>274</v>
      </c>
      <c r="C623" s="30" t="s">
        <v>241</v>
      </c>
      <c r="D623" s="30"/>
      <c r="E623" s="30" t="str">
        <f t="shared" si="187"/>
        <v/>
      </c>
      <c r="F623" s="35">
        <v>6</v>
      </c>
      <c r="G623" s="35">
        <v>0</v>
      </c>
      <c r="H623" s="35" t="s">
        <v>237</v>
      </c>
      <c r="J623" s="33">
        <v>43001</v>
      </c>
      <c r="L623" s="32">
        <v>0.75</v>
      </c>
      <c r="M623" s="35" t="s">
        <v>182</v>
      </c>
      <c r="N623" s="35" t="s">
        <v>125</v>
      </c>
      <c r="O623" s="35" t="s">
        <v>198</v>
      </c>
      <c r="P623" s="35" t="s">
        <v>120</v>
      </c>
      <c r="Q623" s="35">
        <v>8</v>
      </c>
      <c r="R623" s="35">
        <v>3</v>
      </c>
      <c r="S623" s="35">
        <v>0</v>
      </c>
      <c r="T623" s="35">
        <v>1</v>
      </c>
    </row>
    <row r="624" spans="1:20" x14ac:dyDescent="0.35">
      <c r="A624" s="23">
        <f>IF(E624=$A$1,MAX($A$2:$A623)+1,0)</f>
        <v>0</v>
      </c>
      <c r="B624" s="30" t="s">
        <v>274</v>
      </c>
      <c r="C624" s="30" t="s">
        <v>241</v>
      </c>
      <c r="D624" s="30" t="str">
        <f>N624</f>
        <v>TuS Geretsried 6</v>
      </c>
      <c r="E624" s="30" t="str">
        <f t="shared" si="187"/>
        <v>TuS Geretsried</v>
      </c>
      <c r="F624" s="35">
        <v>7</v>
      </c>
      <c r="G624" s="35">
        <v>0</v>
      </c>
      <c r="H624" s="35" t="s">
        <v>237</v>
      </c>
      <c r="J624" s="33">
        <v>43001</v>
      </c>
      <c r="L624" s="32">
        <v>0.58333333333333337</v>
      </c>
      <c r="M624" s="35" t="s">
        <v>184</v>
      </c>
      <c r="N624" s="35" t="s">
        <v>118</v>
      </c>
      <c r="O624" s="35" t="s">
        <v>18</v>
      </c>
      <c r="P624" s="35" t="s">
        <v>119</v>
      </c>
      <c r="Q624" s="35">
        <v>1</v>
      </c>
      <c r="R624" s="35">
        <v>2</v>
      </c>
      <c r="S624" s="35">
        <v>0</v>
      </c>
      <c r="T624" s="35">
        <v>1</v>
      </c>
    </row>
    <row r="625" spans="1:20" x14ac:dyDescent="0.35">
      <c r="A625" s="23">
        <f>IF(E625=$A$1,MAX($A$2:$A624)+1,0)</f>
        <v>0</v>
      </c>
      <c r="B625" s="30" t="s">
        <v>274</v>
      </c>
      <c r="C625" s="30" t="s">
        <v>242</v>
      </c>
      <c r="D625" s="30" t="str">
        <f t="shared" ref="D625" si="205">N625</f>
        <v>TuS Geretsried 6</v>
      </c>
      <c r="E625" s="30" t="str">
        <f t="shared" ref="E625:E666" si="206">IF(D625="","",LEFT(D625,LEN(D625)-2))</f>
        <v>TuS Geretsried</v>
      </c>
      <c r="F625" s="35">
        <v>8</v>
      </c>
      <c r="G625" s="35">
        <v>0</v>
      </c>
      <c r="H625" s="35" t="s">
        <v>237</v>
      </c>
      <c r="J625" s="33">
        <v>43022</v>
      </c>
      <c r="L625" s="32">
        <v>0.58333333333333337</v>
      </c>
      <c r="M625" s="35" t="s">
        <v>184</v>
      </c>
      <c r="N625" s="35" t="s">
        <v>118</v>
      </c>
      <c r="O625" s="35" t="s">
        <v>182</v>
      </c>
      <c r="P625" s="35" t="s">
        <v>125</v>
      </c>
      <c r="Q625" s="35">
        <v>1</v>
      </c>
      <c r="R625" s="35">
        <v>8</v>
      </c>
      <c r="S625" s="35">
        <v>0</v>
      </c>
      <c r="T625" s="35">
        <v>1</v>
      </c>
    </row>
    <row r="626" spans="1:20" x14ac:dyDescent="0.35">
      <c r="A626" s="23">
        <f>IF(E626=$A$1,MAX($A$2:$A625)+1,0)</f>
        <v>0</v>
      </c>
      <c r="B626" s="30" t="s">
        <v>274</v>
      </c>
      <c r="C626" s="30" t="s">
        <v>242</v>
      </c>
      <c r="D626" s="30"/>
      <c r="E626" s="30" t="str">
        <f t="shared" si="206"/>
        <v/>
      </c>
      <c r="F626" s="35">
        <v>9</v>
      </c>
      <c r="G626" s="35">
        <v>0</v>
      </c>
      <c r="H626" s="35" t="s">
        <v>237</v>
      </c>
      <c r="J626" s="33">
        <v>43022</v>
      </c>
      <c r="L626" s="32">
        <v>0.66666666666666663</v>
      </c>
      <c r="M626" s="35" t="s">
        <v>182</v>
      </c>
      <c r="N626" s="35" t="s">
        <v>125</v>
      </c>
      <c r="O626" s="35" t="s">
        <v>206</v>
      </c>
      <c r="P626" s="35" t="s">
        <v>132</v>
      </c>
      <c r="Q626" s="35">
        <v>8</v>
      </c>
      <c r="R626" s="35">
        <v>5</v>
      </c>
      <c r="S626" s="35">
        <v>0</v>
      </c>
      <c r="T626" s="35">
        <v>1</v>
      </c>
    </row>
    <row r="627" spans="1:20" x14ac:dyDescent="0.35">
      <c r="A627" s="23">
        <f>IF(E627=$A$1,MAX($A$2:$A626)+1,0)</f>
        <v>0</v>
      </c>
      <c r="B627" s="30" t="s">
        <v>274</v>
      </c>
      <c r="C627" s="30" t="s">
        <v>242</v>
      </c>
      <c r="D627" s="30"/>
      <c r="E627" s="30" t="str">
        <f t="shared" si="206"/>
        <v/>
      </c>
      <c r="F627" s="35">
        <v>10</v>
      </c>
      <c r="G627" s="35">
        <v>0</v>
      </c>
      <c r="H627" s="35" t="s">
        <v>237</v>
      </c>
      <c r="J627" s="33">
        <v>43022</v>
      </c>
      <c r="L627" s="32">
        <v>0.75</v>
      </c>
      <c r="M627" s="35" t="s">
        <v>184</v>
      </c>
      <c r="N627" s="35" t="s">
        <v>118</v>
      </c>
      <c r="O627" s="35" t="s">
        <v>206</v>
      </c>
      <c r="P627" s="35" t="s">
        <v>132</v>
      </c>
      <c r="Q627" s="35">
        <v>1</v>
      </c>
      <c r="R627" s="35">
        <v>5</v>
      </c>
      <c r="S627" s="35">
        <v>0</v>
      </c>
      <c r="T627" s="35">
        <v>1</v>
      </c>
    </row>
    <row r="628" spans="1:20" x14ac:dyDescent="0.35">
      <c r="A628" s="23">
        <f>IF(E628=$A$1,MAX($A$2:$A627)+1,0)</f>
        <v>0</v>
      </c>
      <c r="B628" s="30" t="s">
        <v>274</v>
      </c>
      <c r="C628" s="30" t="s">
        <v>242</v>
      </c>
      <c r="D628" s="30" t="str">
        <f t="shared" ref="D628" si="207">N628</f>
        <v>PTSV Rosenheim 2</v>
      </c>
      <c r="E628" s="30" t="str">
        <f t="shared" si="206"/>
        <v>PTSV Rosenheim</v>
      </c>
      <c r="F628" s="35">
        <v>11</v>
      </c>
      <c r="G628" s="35">
        <v>0</v>
      </c>
      <c r="H628" s="35" t="s">
        <v>237</v>
      </c>
      <c r="J628" s="33">
        <v>43022</v>
      </c>
      <c r="L628" s="32">
        <v>0.58333333333333337</v>
      </c>
      <c r="M628" s="35" t="s">
        <v>18</v>
      </c>
      <c r="N628" s="35" t="s">
        <v>119</v>
      </c>
      <c r="O628" s="35" t="s">
        <v>185</v>
      </c>
      <c r="P628" s="35" t="s">
        <v>126</v>
      </c>
      <c r="Q628" s="35">
        <v>2</v>
      </c>
      <c r="R628" s="35">
        <v>7</v>
      </c>
      <c r="S628" s="35">
        <v>0</v>
      </c>
      <c r="T628" s="35">
        <v>1</v>
      </c>
    </row>
    <row r="629" spans="1:20" x14ac:dyDescent="0.35">
      <c r="A629" s="23">
        <f>IF(E629=$A$1,MAX($A$2:$A628)+1,0)</f>
        <v>0</v>
      </c>
      <c r="B629" s="30" t="s">
        <v>274</v>
      </c>
      <c r="C629" s="30" t="s">
        <v>242</v>
      </c>
      <c r="D629" s="30"/>
      <c r="E629" s="30" t="str">
        <f t="shared" si="206"/>
        <v/>
      </c>
      <c r="F629" s="35">
        <v>12</v>
      </c>
      <c r="G629" s="35">
        <v>0</v>
      </c>
      <c r="H629" s="35" t="s">
        <v>237</v>
      </c>
      <c r="J629" s="33">
        <v>43022</v>
      </c>
      <c r="L629" s="32">
        <v>0.66666666666666663</v>
      </c>
      <c r="M629" s="35" t="s">
        <v>185</v>
      </c>
      <c r="N629" s="35" t="s">
        <v>126</v>
      </c>
      <c r="O629" s="35" t="s">
        <v>217</v>
      </c>
      <c r="P629" s="35" t="s">
        <v>123</v>
      </c>
      <c r="Q629" s="35">
        <v>7</v>
      </c>
      <c r="R629" s="35">
        <v>6</v>
      </c>
      <c r="S629" s="35">
        <v>0</v>
      </c>
      <c r="T629" s="35">
        <v>1</v>
      </c>
    </row>
    <row r="630" spans="1:20" x14ac:dyDescent="0.35">
      <c r="A630" s="23">
        <f>IF(E630=$A$1,MAX($A$2:$A629)+1,0)</f>
        <v>0</v>
      </c>
      <c r="B630" s="30" t="s">
        <v>274</v>
      </c>
      <c r="C630" s="30" t="s">
        <v>242</v>
      </c>
      <c r="D630" s="30"/>
      <c r="E630" s="30" t="str">
        <f t="shared" si="206"/>
        <v/>
      </c>
      <c r="F630" s="35">
        <v>13</v>
      </c>
      <c r="G630" s="35">
        <v>0</v>
      </c>
      <c r="H630" s="35" t="s">
        <v>237</v>
      </c>
      <c r="J630" s="33">
        <v>43022</v>
      </c>
      <c r="L630" s="32">
        <v>0.75</v>
      </c>
      <c r="M630" s="35" t="s">
        <v>18</v>
      </c>
      <c r="N630" s="35" t="s">
        <v>119</v>
      </c>
      <c r="O630" s="35" t="s">
        <v>217</v>
      </c>
      <c r="P630" s="35" t="s">
        <v>123</v>
      </c>
      <c r="Q630" s="35">
        <v>2</v>
      </c>
      <c r="R630" s="35">
        <v>6</v>
      </c>
      <c r="S630" s="35">
        <v>0</v>
      </c>
      <c r="T630" s="35">
        <v>1</v>
      </c>
    </row>
    <row r="631" spans="1:20" x14ac:dyDescent="0.35">
      <c r="A631" s="23">
        <f>IF(E631=$A$1,MAX($A$2:$A630)+1,0)</f>
        <v>0</v>
      </c>
      <c r="B631" s="30" t="s">
        <v>274</v>
      </c>
      <c r="C631" s="30" t="s">
        <v>242</v>
      </c>
      <c r="D631" s="30" t="str">
        <f t="shared" ref="D631:D632" si="208">N631</f>
        <v>TSV Neubiberg-Ottobrunn 6</v>
      </c>
      <c r="E631" s="30" t="str">
        <f t="shared" si="206"/>
        <v>TSV Neubiberg-Ottobrunn</v>
      </c>
      <c r="F631" s="35">
        <v>14</v>
      </c>
      <c r="G631" s="35">
        <v>0</v>
      </c>
      <c r="H631" s="35" t="s">
        <v>237</v>
      </c>
      <c r="J631" s="33">
        <v>43022</v>
      </c>
      <c r="L631" s="32">
        <v>0.58333333333333337</v>
      </c>
      <c r="M631" s="35" t="s">
        <v>198</v>
      </c>
      <c r="N631" s="35" t="s">
        <v>120</v>
      </c>
      <c r="O631" s="35" t="s">
        <v>19</v>
      </c>
      <c r="P631" s="35" t="s">
        <v>121</v>
      </c>
      <c r="Q631" s="35">
        <v>3</v>
      </c>
      <c r="R631" s="35">
        <v>4</v>
      </c>
      <c r="S631" s="35">
        <v>0</v>
      </c>
      <c r="T631" s="35">
        <v>1</v>
      </c>
    </row>
    <row r="632" spans="1:20" x14ac:dyDescent="0.35">
      <c r="A632" s="23">
        <f>IF(E632=$A$1,MAX($A$2:$A631)+1,0)</f>
        <v>0</v>
      </c>
      <c r="B632" s="30" t="s">
        <v>274</v>
      </c>
      <c r="C632" s="30" t="s">
        <v>243</v>
      </c>
      <c r="D632" s="30" t="str">
        <f t="shared" si="208"/>
        <v>TSV Neubiberg-Ottobrunn 6</v>
      </c>
      <c r="E632" s="30" t="str">
        <f t="shared" si="206"/>
        <v>TSV Neubiberg-Ottobrunn</v>
      </c>
      <c r="F632" s="35">
        <v>15</v>
      </c>
      <c r="G632" s="35">
        <v>0</v>
      </c>
      <c r="H632" s="35" t="s">
        <v>237</v>
      </c>
      <c r="J632" s="33">
        <v>43036</v>
      </c>
      <c r="L632" s="32">
        <v>0.58333333333333337</v>
      </c>
      <c r="M632" s="35" t="s">
        <v>198</v>
      </c>
      <c r="N632" s="35" t="s">
        <v>120</v>
      </c>
      <c r="O632" s="35" t="s">
        <v>184</v>
      </c>
      <c r="P632" s="35" t="s">
        <v>118</v>
      </c>
      <c r="Q632" s="35">
        <v>3</v>
      </c>
      <c r="R632" s="35">
        <v>1</v>
      </c>
      <c r="S632" s="35">
        <v>0</v>
      </c>
      <c r="T632" s="35">
        <v>1</v>
      </c>
    </row>
    <row r="633" spans="1:20" x14ac:dyDescent="0.35">
      <c r="A633" s="23">
        <f>IF(E633=$A$1,MAX($A$2:$A632)+1,0)</f>
        <v>0</v>
      </c>
      <c r="B633" s="30" t="s">
        <v>274</v>
      </c>
      <c r="C633" s="30" t="s">
        <v>243</v>
      </c>
      <c r="D633" s="30"/>
      <c r="E633" s="30" t="str">
        <f t="shared" si="206"/>
        <v/>
      </c>
      <c r="F633" s="35">
        <v>16</v>
      </c>
      <c r="G633" s="35">
        <v>0</v>
      </c>
      <c r="H633" s="35" t="s">
        <v>237</v>
      </c>
      <c r="J633" s="33">
        <v>43036</v>
      </c>
      <c r="L633" s="32">
        <v>0.66666666666666663</v>
      </c>
      <c r="M633" s="35" t="s">
        <v>184</v>
      </c>
      <c r="N633" s="35" t="s">
        <v>118</v>
      </c>
      <c r="O633" s="35" t="s">
        <v>185</v>
      </c>
      <c r="P633" s="35" t="s">
        <v>126</v>
      </c>
      <c r="Q633" s="35">
        <v>1</v>
      </c>
      <c r="R633" s="35">
        <v>7</v>
      </c>
      <c r="S633" s="35">
        <v>0</v>
      </c>
      <c r="T633" s="35">
        <v>1</v>
      </c>
    </row>
    <row r="634" spans="1:20" x14ac:dyDescent="0.35">
      <c r="A634" s="23">
        <f>IF(E634=$A$1,MAX($A$2:$A633)+1,0)</f>
        <v>0</v>
      </c>
      <c r="B634" s="30" t="s">
        <v>274</v>
      </c>
      <c r="C634" s="30" t="s">
        <v>243</v>
      </c>
      <c r="D634" s="30"/>
      <c r="E634" s="30" t="str">
        <f t="shared" si="206"/>
        <v/>
      </c>
      <c r="F634" s="35">
        <v>17</v>
      </c>
      <c r="G634" s="35">
        <v>0</v>
      </c>
      <c r="H634" s="35" t="s">
        <v>237</v>
      </c>
      <c r="J634" s="33">
        <v>43036</v>
      </c>
      <c r="L634" s="32">
        <v>0.75</v>
      </c>
      <c r="M634" s="35" t="s">
        <v>198</v>
      </c>
      <c r="N634" s="35" t="s">
        <v>120</v>
      </c>
      <c r="O634" s="35" t="s">
        <v>185</v>
      </c>
      <c r="P634" s="35" t="s">
        <v>126</v>
      </c>
      <c r="Q634" s="35">
        <v>3</v>
      </c>
      <c r="R634" s="35">
        <v>7</v>
      </c>
      <c r="S634" s="35">
        <v>0</v>
      </c>
      <c r="T634" s="35">
        <v>1</v>
      </c>
    </row>
    <row r="635" spans="1:20" x14ac:dyDescent="0.35">
      <c r="A635" s="23">
        <f>IF(E635=$A$1,MAX($A$2:$A634)+1,0)</f>
        <v>0</v>
      </c>
      <c r="B635" s="30" t="s">
        <v>274</v>
      </c>
      <c r="C635" s="30" t="s">
        <v>243</v>
      </c>
      <c r="D635" s="30" t="str">
        <f t="shared" ref="D635" si="209">N635</f>
        <v>TSV 1877 Ebersberg 4</v>
      </c>
      <c r="E635" s="30" t="str">
        <f t="shared" si="206"/>
        <v>TSV 1877 Ebersberg</v>
      </c>
      <c r="F635" s="35">
        <v>18</v>
      </c>
      <c r="G635" s="35">
        <v>0</v>
      </c>
      <c r="H635" s="35" t="s">
        <v>237</v>
      </c>
      <c r="J635" s="33">
        <v>43036</v>
      </c>
      <c r="L635" s="32">
        <v>0.58333333333333337</v>
      </c>
      <c r="M635" s="35" t="s">
        <v>19</v>
      </c>
      <c r="N635" s="35" t="s">
        <v>121</v>
      </c>
      <c r="O635" s="35" t="s">
        <v>18</v>
      </c>
      <c r="P635" s="35" t="s">
        <v>119</v>
      </c>
      <c r="Q635" s="35">
        <v>4</v>
      </c>
      <c r="R635" s="35">
        <v>2</v>
      </c>
      <c r="S635" s="35">
        <v>0</v>
      </c>
      <c r="T635" s="35">
        <v>1</v>
      </c>
    </row>
    <row r="636" spans="1:20" x14ac:dyDescent="0.35">
      <c r="A636" s="23">
        <f>IF(E636=$A$1,MAX($A$2:$A635)+1,0)</f>
        <v>0</v>
      </c>
      <c r="B636" s="30" t="s">
        <v>274</v>
      </c>
      <c r="C636" s="30" t="s">
        <v>243</v>
      </c>
      <c r="D636" s="30"/>
      <c r="E636" s="30" t="str">
        <f t="shared" si="206"/>
        <v/>
      </c>
      <c r="F636" s="35">
        <v>19</v>
      </c>
      <c r="G636" s="35">
        <v>0</v>
      </c>
      <c r="H636" s="35" t="s">
        <v>237</v>
      </c>
      <c r="J636" s="33">
        <v>43036</v>
      </c>
      <c r="L636" s="32">
        <v>0.66666666666666663</v>
      </c>
      <c r="M636" s="35" t="s">
        <v>18</v>
      </c>
      <c r="N636" s="35" t="s">
        <v>119</v>
      </c>
      <c r="O636" s="35" t="s">
        <v>182</v>
      </c>
      <c r="P636" s="35" t="s">
        <v>125</v>
      </c>
      <c r="Q636" s="35">
        <v>2</v>
      </c>
      <c r="R636" s="35">
        <v>8</v>
      </c>
      <c r="S636" s="35">
        <v>0</v>
      </c>
      <c r="T636" s="35">
        <v>1</v>
      </c>
    </row>
    <row r="637" spans="1:20" x14ac:dyDescent="0.35">
      <c r="A637" s="23">
        <f>IF(E637=$A$1,MAX($A$2:$A636)+1,0)</f>
        <v>0</v>
      </c>
      <c r="B637" s="30" t="s">
        <v>274</v>
      </c>
      <c r="C637" s="30" t="s">
        <v>243</v>
      </c>
      <c r="D637" s="30"/>
      <c r="E637" s="30" t="str">
        <f t="shared" si="206"/>
        <v/>
      </c>
      <c r="F637" s="35">
        <v>20</v>
      </c>
      <c r="G637" s="35">
        <v>0</v>
      </c>
      <c r="H637" s="35" t="s">
        <v>237</v>
      </c>
      <c r="J637" s="33">
        <v>43036</v>
      </c>
      <c r="L637" s="32">
        <v>0.75</v>
      </c>
      <c r="M637" s="35" t="s">
        <v>19</v>
      </c>
      <c r="N637" s="35" t="s">
        <v>121</v>
      </c>
      <c r="O637" s="35" t="s">
        <v>182</v>
      </c>
      <c r="P637" s="35" t="s">
        <v>125</v>
      </c>
      <c r="Q637" s="35">
        <v>4</v>
      </c>
      <c r="R637" s="35">
        <v>8</v>
      </c>
      <c r="S637" s="35">
        <v>0</v>
      </c>
      <c r="T637" s="35">
        <v>1</v>
      </c>
    </row>
    <row r="638" spans="1:20" x14ac:dyDescent="0.35">
      <c r="A638" s="23">
        <f>IF(E638=$A$1,MAX($A$2:$A637)+1,0)</f>
        <v>0</v>
      </c>
      <c r="B638" s="30" t="s">
        <v>274</v>
      </c>
      <c r="C638" s="30" t="s">
        <v>243</v>
      </c>
      <c r="D638" s="30" t="str">
        <f t="shared" ref="D638:D639" si="210">N638</f>
        <v>SG ASV Piding-TSV Freilassing 1</v>
      </c>
      <c r="E638" s="30" t="str">
        <f t="shared" si="206"/>
        <v>SG ASV Piding-TSV Freilassing</v>
      </c>
      <c r="F638" s="35">
        <v>21</v>
      </c>
      <c r="G638" s="35">
        <v>0</v>
      </c>
      <c r="H638" s="35" t="s">
        <v>237</v>
      </c>
      <c r="J638" s="33">
        <v>43036</v>
      </c>
      <c r="L638" s="32">
        <v>0.58333333333333337</v>
      </c>
      <c r="M638" s="35" t="s">
        <v>206</v>
      </c>
      <c r="N638" s="35" t="s">
        <v>132</v>
      </c>
      <c r="O638" s="35" t="s">
        <v>217</v>
      </c>
      <c r="P638" s="35" t="s">
        <v>123</v>
      </c>
      <c r="Q638" s="35">
        <v>5</v>
      </c>
      <c r="R638" s="35">
        <v>6</v>
      </c>
      <c r="S638" s="35">
        <v>0</v>
      </c>
      <c r="T638" s="35">
        <v>1</v>
      </c>
    </row>
    <row r="639" spans="1:20" x14ac:dyDescent="0.35">
      <c r="A639" s="23">
        <f>IF(E639=$A$1,MAX($A$2:$A638)+1,0)</f>
        <v>0</v>
      </c>
      <c r="B639" s="30" t="s">
        <v>274</v>
      </c>
      <c r="C639" s="30" t="s">
        <v>244</v>
      </c>
      <c r="D639" s="30" t="str">
        <f t="shared" si="210"/>
        <v>SG ASV Piding-TSV Freilassing 1</v>
      </c>
      <c r="E639" s="30" t="str">
        <f t="shared" si="206"/>
        <v>SG ASV Piding-TSV Freilassing</v>
      </c>
      <c r="F639" s="35">
        <v>22</v>
      </c>
      <c r="G639" s="35">
        <v>0</v>
      </c>
      <c r="H639" s="35" t="s">
        <v>237</v>
      </c>
      <c r="J639" s="33">
        <v>43050</v>
      </c>
      <c r="L639" s="32">
        <v>0.58333333333333337</v>
      </c>
      <c r="M639" s="35" t="s">
        <v>206</v>
      </c>
      <c r="N639" s="35" t="s">
        <v>132</v>
      </c>
      <c r="O639" s="35" t="s">
        <v>198</v>
      </c>
      <c r="P639" s="35" t="s">
        <v>120</v>
      </c>
      <c r="Q639" s="35">
        <v>5</v>
      </c>
      <c r="R639" s="35">
        <v>3</v>
      </c>
      <c r="S639" s="35">
        <v>0</v>
      </c>
      <c r="T639" s="35">
        <v>1</v>
      </c>
    </row>
    <row r="640" spans="1:20" x14ac:dyDescent="0.35">
      <c r="A640" s="23">
        <f>IF(E640=$A$1,MAX($A$2:$A639)+1,0)</f>
        <v>0</v>
      </c>
      <c r="B640" s="30" t="s">
        <v>274</v>
      </c>
      <c r="C640" s="30" t="s">
        <v>244</v>
      </c>
      <c r="D640" s="30"/>
      <c r="E640" s="30" t="str">
        <f t="shared" si="206"/>
        <v/>
      </c>
      <c r="F640" s="35">
        <v>23</v>
      </c>
      <c r="G640" s="35">
        <v>0</v>
      </c>
      <c r="H640" s="35" t="s">
        <v>237</v>
      </c>
      <c r="J640" s="33">
        <v>43050</v>
      </c>
      <c r="L640" s="32">
        <v>0.66666666666666663</v>
      </c>
      <c r="M640" s="35" t="s">
        <v>198</v>
      </c>
      <c r="N640" s="35" t="s">
        <v>120</v>
      </c>
      <c r="O640" s="35" t="s">
        <v>18</v>
      </c>
      <c r="P640" s="35" t="s">
        <v>119</v>
      </c>
      <c r="Q640" s="35">
        <v>3</v>
      </c>
      <c r="R640" s="35">
        <v>2</v>
      </c>
      <c r="S640" s="35">
        <v>0</v>
      </c>
      <c r="T640" s="35">
        <v>1</v>
      </c>
    </row>
    <row r="641" spans="1:20" x14ac:dyDescent="0.35">
      <c r="A641" s="23">
        <f>IF(E641=$A$1,MAX($A$2:$A640)+1,0)</f>
        <v>0</v>
      </c>
      <c r="B641" s="30" t="s">
        <v>274</v>
      </c>
      <c r="C641" s="30" t="s">
        <v>244</v>
      </c>
      <c r="D641" s="30"/>
      <c r="E641" s="30" t="str">
        <f t="shared" si="206"/>
        <v/>
      </c>
      <c r="F641" s="35">
        <v>24</v>
      </c>
      <c r="G641" s="35">
        <v>0</v>
      </c>
      <c r="H641" s="35" t="s">
        <v>237</v>
      </c>
      <c r="J641" s="33">
        <v>43050</v>
      </c>
      <c r="L641" s="32">
        <v>0.75</v>
      </c>
      <c r="M641" s="35" t="s">
        <v>206</v>
      </c>
      <c r="N641" s="35" t="s">
        <v>132</v>
      </c>
      <c r="O641" s="35" t="s">
        <v>18</v>
      </c>
      <c r="P641" s="35" t="s">
        <v>119</v>
      </c>
      <c r="Q641" s="35">
        <v>5</v>
      </c>
      <c r="R641" s="35">
        <v>2</v>
      </c>
      <c r="S641" s="35">
        <v>0</v>
      </c>
      <c r="T641" s="35">
        <v>1</v>
      </c>
    </row>
    <row r="642" spans="1:20" x14ac:dyDescent="0.35">
      <c r="A642" s="23">
        <f>IF(E642=$A$1,MAX($A$2:$A641)+1,0)</f>
        <v>0</v>
      </c>
      <c r="B642" s="30" t="s">
        <v>274</v>
      </c>
      <c r="C642" s="30" t="s">
        <v>244</v>
      </c>
      <c r="D642" s="30" t="str">
        <f t="shared" ref="D642" si="211">N642</f>
        <v>TSV Haar 3</v>
      </c>
      <c r="E642" s="30" t="str">
        <f t="shared" si="206"/>
        <v>TSV Haar</v>
      </c>
      <c r="F642" s="35">
        <v>25</v>
      </c>
      <c r="G642" s="35">
        <v>0</v>
      </c>
      <c r="H642" s="35" t="s">
        <v>237</v>
      </c>
      <c r="J642" s="33">
        <v>43050</v>
      </c>
      <c r="L642" s="32">
        <v>0.58333333333333337</v>
      </c>
      <c r="M642" s="35" t="s">
        <v>217</v>
      </c>
      <c r="N642" s="35" t="s">
        <v>123</v>
      </c>
      <c r="O642" s="35" t="s">
        <v>19</v>
      </c>
      <c r="P642" s="35" t="s">
        <v>121</v>
      </c>
      <c r="Q642" s="35">
        <v>6</v>
      </c>
      <c r="R642" s="35">
        <v>4</v>
      </c>
      <c r="S642" s="35">
        <v>0</v>
      </c>
      <c r="T642" s="35">
        <v>1</v>
      </c>
    </row>
    <row r="643" spans="1:20" x14ac:dyDescent="0.35">
      <c r="A643" s="23">
        <f>IF(E643=$A$1,MAX($A$2:$A642)+1,0)</f>
        <v>0</v>
      </c>
      <c r="B643" s="30" t="s">
        <v>274</v>
      </c>
      <c r="C643" s="30" t="s">
        <v>244</v>
      </c>
      <c r="D643" s="30"/>
      <c r="E643" s="30" t="str">
        <f t="shared" si="206"/>
        <v/>
      </c>
      <c r="F643" s="35">
        <v>26</v>
      </c>
      <c r="G643" s="35">
        <v>0</v>
      </c>
      <c r="H643" s="35" t="s">
        <v>237</v>
      </c>
      <c r="J643" s="33">
        <v>43050</v>
      </c>
      <c r="L643" s="32">
        <v>0.66666666666666663</v>
      </c>
      <c r="M643" s="35" t="s">
        <v>19</v>
      </c>
      <c r="N643" s="35" t="s">
        <v>121</v>
      </c>
      <c r="O643" s="35" t="s">
        <v>184</v>
      </c>
      <c r="P643" s="35" t="s">
        <v>118</v>
      </c>
      <c r="Q643" s="35">
        <v>4</v>
      </c>
      <c r="R643" s="35">
        <v>1</v>
      </c>
      <c r="S643" s="35">
        <v>0</v>
      </c>
      <c r="T643" s="35">
        <v>1</v>
      </c>
    </row>
    <row r="644" spans="1:20" x14ac:dyDescent="0.35">
      <c r="A644" s="23">
        <f>IF(E644=$A$1,MAX($A$2:$A643)+1,0)</f>
        <v>0</v>
      </c>
      <c r="B644" s="30" t="s">
        <v>274</v>
      </c>
      <c r="C644" s="30" t="s">
        <v>244</v>
      </c>
      <c r="D644" s="30"/>
      <c r="E644" s="30" t="str">
        <f t="shared" si="206"/>
        <v/>
      </c>
      <c r="F644" s="35">
        <v>27</v>
      </c>
      <c r="G644" s="35">
        <v>0</v>
      </c>
      <c r="H644" s="35" t="s">
        <v>237</v>
      </c>
      <c r="J644" s="33">
        <v>43050</v>
      </c>
      <c r="L644" s="32">
        <v>0.75</v>
      </c>
      <c r="M644" s="35" t="s">
        <v>217</v>
      </c>
      <c r="N644" s="35" t="s">
        <v>123</v>
      </c>
      <c r="O644" s="35" t="s">
        <v>184</v>
      </c>
      <c r="P644" s="35" t="s">
        <v>118</v>
      </c>
      <c r="Q644" s="35">
        <v>6</v>
      </c>
      <c r="R644" s="35">
        <v>1</v>
      </c>
      <c r="S644" s="35">
        <v>0</v>
      </c>
      <c r="T644" s="35">
        <v>1</v>
      </c>
    </row>
    <row r="645" spans="1:20" x14ac:dyDescent="0.35">
      <c r="A645" s="23">
        <f>IF(E645=$A$1,MAX($A$2:$A644)+1,0)</f>
        <v>0</v>
      </c>
      <c r="B645" s="30" t="s">
        <v>274</v>
      </c>
      <c r="C645" s="30" t="s">
        <v>244</v>
      </c>
      <c r="D645" s="30" t="str">
        <f t="shared" ref="D645:D646" si="212">N645</f>
        <v>Iffeldorf 1</v>
      </c>
      <c r="E645" s="30" t="str">
        <f t="shared" si="206"/>
        <v>Iffeldorf</v>
      </c>
      <c r="F645" s="35">
        <v>28</v>
      </c>
      <c r="G645" s="35">
        <v>0</v>
      </c>
      <c r="H645" s="35" t="s">
        <v>237</v>
      </c>
      <c r="J645" s="33">
        <v>43050</v>
      </c>
      <c r="L645" s="32">
        <v>0.58333333333333337</v>
      </c>
      <c r="M645" s="35" t="s">
        <v>185</v>
      </c>
      <c r="N645" s="35" t="s">
        <v>126</v>
      </c>
      <c r="O645" s="35" t="s">
        <v>182</v>
      </c>
      <c r="P645" s="35" t="s">
        <v>125</v>
      </c>
      <c r="Q645" s="35">
        <v>7</v>
      </c>
      <c r="R645" s="35">
        <v>8</v>
      </c>
      <c r="S645" s="35">
        <v>0</v>
      </c>
      <c r="T645" s="35">
        <v>1</v>
      </c>
    </row>
    <row r="646" spans="1:20" x14ac:dyDescent="0.35">
      <c r="A646" s="23">
        <f>IF(E646=$A$1,MAX($A$2:$A645)+1,0)</f>
        <v>0</v>
      </c>
      <c r="B646" s="30" t="s">
        <v>274</v>
      </c>
      <c r="C646" s="30" t="s">
        <v>245</v>
      </c>
      <c r="D646" s="30" t="str">
        <f t="shared" si="212"/>
        <v>TSV Neubiberg-Ottobrunn 6</v>
      </c>
      <c r="E646" s="30" t="str">
        <f t="shared" si="206"/>
        <v>TSV Neubiberg-Ottobrunn</v>
      </c>
      <c r="F646" s="35">
        <v>29</v>
      </c>
      <c r="G646" s="35">
        <v>1</v>
      </c>
      <c r="H646" s="35" t="s">
        <v>237</v>
      </c>
      <c r="J646" s="33">
        <v>43120</v>
      </c>
      <c r="L646" s="32">
        <v>0.58333333333333337</v>
      </c>
      <c r="M646" s="35" t="s">
        <v>198</v>
      </c>
      <c r="N646" s="35" t="s">
        <v>120</v>
      </c>
      <c r="O646" s="35" t="s">
        <v>206</v>
      </c>
      <c r="P646" s="35" t="s">
        <v>132</v>
      </c>
      <c r="Q646" s="35">
        <v>3</v>
      </c>
      <c r="R646" s="35">
        <v>5</v>
      </c>
      <c r="S646" s="35">
        <v>0</v>
      </c>
      <c r="T646" s="35">
        <v>1</v>
      </c>
    </row>
    <row r="647" spans="1:20" x14ac:dyDescent="0.35">
      <c r="A647" s="23">
        <f>IF(E647=$A$1,MAX($A$2:$A646)+1,0)</f>
        <v>0</v>
      </c>
      <c r="B647" s="30" t="s">
        <v>274</v>
      </c>
      <c r="C647" s="30" t="s">
        <v>245</v>
      </c>
      <c r="D647" s="30"/>
      <c r="E647" s="30" t="str">
        <f t="shared" si="206"/>
        <v/>
      </c>
      <c r="F647" s="35">
        <v>30</v>
      </c>
      <c r="G647" s="35">
        <v>1</v>
      </c>
      <c r="H647" s="35" t="s">
        <v>237</v>
      </c>
      <c r="J647" s="33">
        <v>43120</v>
      </c>
      <c r="L647" s="32">
        <v>0.66666666666666663</v>
      </c>
      <c r="M647" s="35" t="s">
        <v>206</v>
      </c>
      <c r="N647" s="35" t="s">
        <v>132</v>
      </c>
      <c r="O647" s="35" t="s">
        <v>182</v>
      </c>
      <c r="P647" s="35" t="s">
        <v>125</v>
      </c>
      <c r="Q647" s="35">
        <v>5</v>
      </c>
      <c r="R647" s="35">
        <v>8</v>
      </c>
      <c r="S647" s="35">
        <v>0</v>
      </c>
      <c r="T647" s="35">
        <v>1</v>
      </c>
    </row>
    <row r="648" spans="1:20" x14ac:dyDescent="0.35">
      <c r="A648" s="23">
        <f>IF(E648=$A$1,MAX($A$2:$A647)+1,0)</f>
        <v>0</v>
      </c>
      <c r="B648" s="30" t="s">
        <v>274</v>
      </c>
      <c r="C648" s="30" t="s">
        <v>245</v>
      </c>
      <c r="D648" s="30"/>
      <c r="E648" s="30" t="str">
        <f t="shared" si="206"/>
        <v/>
      </c>
      <c r="F648" s="35">
        <v>31</v>
      </c>
      <c r="G648" s="35">
        <v>1</v>
      </c>
      <c r="H648" s="35" t="s">
        <v>237</v>
      </c>
      <c r="J648" s="33">
        <v>43120</v>
      </c>
      <c r="L648" s="32">
        <v>0.75</v>
      </c>
      <c r="M648" s="35" t="s">
        <v>198</v>
      </c>
      <c r="N648" s="35" t="s">
        <v>120</v>
      </c>
      <c r="O648" s="35" t="s">
        <v>182</v>
      </c>
      <c r="P648" s="35" t="s">
        <v>125</v>
      </c>
      <c r="Q648" s="35">
        <v>3</v>
      </c>
      <c r="R648" s="35">
        <v>8</v>
      </c>
      <c r="S648" s="35">
        <v>0</v>
      </c>
      <c r="T648" s="35">
        <v>1</v>
      </c>
    </row>
    <row r="649" spans="1:20" x14ac:dyDescent="0.35">
      <c r="A649" s="23">
        <f>IF(E649=$A$1,MAX($A$2:$A648)+1,0)</f>
        <v>0</v>
      </c>
      <c r="B649" s="30" t="s">
        <v>274</v>
      </c>
      <c r="C649" s="30" t="s">
        <v>245</v>
      </c>
      <c r="D649" s="30" t="str">
        <f t="shared" ref="D649" si="213">N649</f>
        <v>TSV 1877 Ebersberg 4</v>
      </c>
      <c r="E649" s="30" t="str">
        <f t="shared" si="206"/>
        <v>TSV 1877 Ebersberg</v>
      </c>
      <c r="F649" s="35">
        <v>32</v>
      </c>
      <c r="G649" s="35">
        <v>1</v>
      </c>
      <c r="H649" s="35" t="s">
        <v>237</v>
      </c>
      <c r="J649" s="33">
        <v>43120</v>
      </c>
      <c r="L649" s="32">
        <v>0.58333333333333337</v>
      </c>
      <c r="M649" s="35" t="s">
        <v>19</v>
      </c>
      <c r="N649" s="35" t="s">
        <v>121</v>
      </c>
      <c r="O649" s="35" t="s">
        <v>217</v>
      </c>
      <c r="P649" s="35" t="s">
        <v>123</v>
      </c>
      <c r="Q649" s="35">
        <v>4</v>
      </c>
      <c r="R649" s="35">
        <v>6</v>
      </c>
      <c r="S649" s="35">
        <v>0</v>
      </c>
      <c r="T649" s="35">
        <v>1</v>
      </c>
    </row>
    <row r="650" spans="1:20" x14ac:dyDescent="0.35">
      <c r="A650" s="23">
        <f>IF(E650=$A$1,MAX($A$2:$A649)+1,0)</f>
        <v>0</v>
      </c>
      <c r="B650" s="30" t="s">
        <v>274</v>
      </c>
      <c r="C650" s="30" t="s">
        <v>245</v>
      </c>
      <c r="D650" s="30"/>
      <c r="E650" s="30" t="str">
        <f t="shared" si="206"/>
        <v/>
      </c>
      <c r="F650" s="35">
        <v>33</v>
      </c>
      <c r="G650" s="35">
        <v>1</v>
      </c>
      <c r="H650" s="35" t="s">
        <v>237</v>
      </c>
      <c r="J650" s="33">
        <v>43120</v>
      </c>
      <c r="L650" s="32">
        <v>0.66666666666666663</v>
      </c>
      <c r="M650" s="35" t="s">
        <v>217</v>
      </c>
      <c r="N650" s="35" t="s">
        <v>123</v>
      </c>
      <c r="O650" s="35" t="s">
        <v>185</v>
      </c>
      <c r="P650" s="35" t="s">
        <v>126</v>
      </c>
      <c r="Q650" s="35">
        <v>6</v>
      </c>
      <c r="R650" s="35">
        <v>7</v>
      </c>
      <c r="S650" s="35">
        <v>0</v>
      </c>
      <c r="T650" s="35">
        <v>1</v>
      </c>
    </row>
    <row r="651" spans="1:20" x14ac:dyDescent="0.35">
      <c r="A651" s="23">
        <f>IF(E651=$A$1,MAX($A$2:$A650)+1,0)</f>
        <v>0</v>
      </c>
      <c r="B651" s="30" t="s">
        <v>274</v>
      </c>
      <c r="C651" s="30" t="s">
        <v>245</v>
      </c>
      <c r="D651" s="30"/>
      <c r="E651" s="30" t="str">
        <f t="shared" si="206"/>
        <v/>
      </c>
      <c r="F651" s="35">
        <v>34</v>
      </c>
      <c r="G651" s="35">
        <v>1</v>
      </c>
      <c r="H651" s="35" t="s">
        <v>237</v>
      </c>
      <c r="J651" s="33">
        <v>43120</v>
      </c>
      <c r="L651" s="32">
        <v>0.75</v>
      </c>
      <c r="M651" s="35" t="s">
        <v>19</v>
      </c>
      <c r="N651" s="35" t="s">
        <v>121</v>
      </c>
      <c r="O651" s="35" t="s">
        <v>185</v>
      </c>
      <c r="P651" s="35" t="s">
        <v>126</v>
      </c>
      <c r="Q651" s="35">
        <v>4</v>
      </c>
      <c r="R651" s="35">
        <v>7</v>
      </c>
      <c r="S651" s="35">
        <v>0</v>
      </c>
      <c r="T651" s="35">
        <v>1</v>
      </c>
    </row>
    <row r="652" spans="1:20" x14ac:dyDescent="0.35">
      <c r="A652" s="23">
        <f>IF(E652=$A$1,MAX($A$2:$A651)+1,0)</f>
        <v>0</v>
      </c>
      <c r="B652" s="30" t="s">
        <v>274</v>
      </c>
      <c r="C652" s="30" t="s">
        <v>245</v>
      </c>
      <c r="D652" s="30" t="str">
        <f t="shared" ref="D652:D653" si="214">N652</f>
        <v>PTSV Rosenheim 2</v>
      </c>
      <c r="E652" s="30" t="str">
        <f t="shared" si="206"/>
        <v>PTSV Rosenheim</v>
      </c>
      <c r="F652" s="35">
        <v>35</v>
      </c>
      <c r="G652" s="35">
        <v>1</v>
      </c>
      <c r="H652" s="35" t="s">
        <v>237</v>
      </c>
      <c r="J652" s="33">
        <v>43120</v>
      </c>
      <c r="L652" s="32">
        <v>0.58333333333333337</v>
      </c>
      <c r="M652" s="35" t="s">
        <v>18</v>
      </c>
      <c r="N652" s="35" t="s">
        <v>119</v>
      </c>
      <c r="O652" s="35" t="s">
        <v>184</v>
      </c>
      <c r="P652" s="35" t="s">
        <v>118</v>
      </c>
      <c r="Q652" s="35">
        <v>2</v>
      </c>
      <c r="R652" s="35">
        <v>1</v>
      </c>
      <c r="S652" s="35">
        <v>0</v>
      </c>
      <c r="T652" s="35">
        <v>1</v>
      </c>
    </row>
    <row r="653" spans="1:20" x14ac:dyDescent="0.35">
      <c r="A653" s="23">
        <f>IF(E653=$A$1,MAX($A$2:$A652)+1,0)</f>
        <v>0</v>
      </c>
      <c r="B653" s="30" t="s">
        <v>274</v>
      </c>
      <c r="C653" s="30" t="s">
        <v>246</v>
      </c>
      <c r="D653" s="30" t="str">
        <f t="shared" si="214"/>
        <v>Iffeldorf 1</v>
      </c>
      <c r="E653" s="30" t="str">
        <f t="shared" si="206"/>
        <v>Iffeldorf</v>
      </c>
      <c r="F653" s="35">
        <v>36</v>
      </c>
      <c r="G653" s="35">
        <v>1</v>
      </c>
      <c r="H653" s="35" t="s">
        <v>237</v>
      </c>
      <c r="J653" s="33">
        <v>43142</v>
      </c>
      <c r="L653" s="32">
        <v>0.58333333333333337</v>
      </c>
      <c r="M653" s="35" t="s">
        <v>185</v>
      </c>
      <c r="N653" s="35" t="s">
        <v>126</v>
      </c>
      <c r="O653" s="35" t="s">
        <v>18</v>
      </c>
      <c r="P653" s="35" t="s">
        <v>119</v>
      </c>
      <c r="Q653" s="35">
        <v>7</v>
      </c>
      <c r="R653" s="35">
        <v>2</v>
      </c>
      <c r="S653" s="35">
        <v>0</v>
      </c>
      <c r="T653" s="35">
        <v>1</v>
      </c>
    </row>
    <row r="654" spans="1:20" x14ac:dyDescent="0.35">
      <c r="A654" s="23">
        <f>IF(E654=$A$1,MAX($A$2:$A653)+1,0)</f>
        <v>0</v>
      </c>
      <c r="B654" s="30" t="s">
        <v>274</v>
      </c>
      <c r="C654" s="30" t="s">
        <v>246</v>
      </c>
      <c r="D654" s="30"/>
      <c r="E654" s="30" t="str">
        <f t="shared" si="206"/>
        <v/>
      </c>
      <c r="F654" s="35">
        <v>37</v>
      </c>
      <c r="G654" s="35">
        <v>1</v>
      </c>
      <c r="H654" s="35" t="s">
        <v>237</v>
      </c>
      <c r="J654" s="33">
        <v>43142</v>
      </c>
      <c r="L654" s="32">
        <v>0.66666666666666663</v>
      </c>
      <c r="M654" s="35" t="s">
        <v>18</v>
      </c>
      <c r="N654" s="35" t="s">
        <v>119</v>
      </c>
      <c r="O654" s="35" t="s">
        <v>198</v>
      </c>
      <c r="P654" s="35" t="s">
        <v>120</v>
      </c>
      <c r="Q654" s="35">
        <v>2</v>
      </c>
      <c r="R654" s="35">
        <v>3</v>
      </c>
      <c r="S654" s="35">
        <v>0</v>
      </c>
      <c r="T654" s="35">
        <v>1</v>
      </c>
    </row>
    <row r="655" spans="1:20" x14ac:dyDescent="0.35">
      <c r="A655" s="23">
        <f>IF(E655=$A$1,MAX($A$2:$A654)+1,0)</f>
        <v>0</v>
      </c>
      <c r="B655" s="30" t="s">
        <v>274</v>
      </c>
      <c r="C655" s="30" t="s">
        <v>246</v>
      </c>
      <c r="D655" s="30"/>
      <c r="E655" s="30" t="str">
        <f t="shared" si="206"/>
        <v/>
      </c>
      <c r="F655" s="35">
        <v>38</v>
      </c>
      <c r="G655" s="35">
        <v>1</v>
      </c>
      <c r="H655" s="35" t="s">
        <v>237</v>
      </c>
      <c r="J655" s="33">
        <v>43142</v>
      </c>
      <c r="L655" s="32">
        <v>0.75</v>
      </c>
      <c r="M655" s="35" t="s">
        <v>185</v>
      </c>
      <c r="N655" s="35" t="s">
        <v>126</v>
      </c>
      <c r="O655" s="35" t="s">
        <v>198</v>
      </c>
      <c r="P655" s="35" t="s">
        <v>120</v>
      </c>
      <c r="Q655" s="35">
        <v>7</v>
      </c>
      <c r="R655" s="35">
        <v>3</v>
      </c>
      <c r="S655" s="35">
        <v>0</v>
      </c>
      <c r="T655" s="35">
        <v>1</v>
      </c>
    </row>
    <row r="656" spans="1:20" x14ac:dyDescent="0.35">
      <c r="A656" s="23">
        <f>IF(E656=$A$1,MAX($A$2:$A655)+1,0)</f>
        <v>0</v>
      </c>
      <c r="B656" s="30" t="s">
        <v>274</v>
      </c>
      <c r="C656" s="30" t="s">
        <v>246</v>
      </c>
      <c r="D656" s="30" t="str">
        <f t="shared" ref="D656" si="215">N656</f>
        <v>TSV Erding 2</v>
      </c>
      <c r="E656" s="30" t="str">
        <f t="shared" si="206"/>
        <v>TSV Erding</v>
      </c>
      <c r="F656" s="35">
        <v>39</v>
      </c>
      <c r="G656" s="35">
        <v>1</v>
      </c>
      <c r="H656" s="35" t="s">
        <v>237</v>
      </c>
      <c r="J656" s="33">
        <v>43142</v>
      </c>
      <c r="L656" s="32">
        <v>0.58333333333333337</v>
      </c>
      <c r="M656" s="35" t="s">
        <v>182</v>
      </c>
      <c r="N656" s="35" t="s">
        <v>125</v>
      </c>
      <c r="O656" s="35" t="s">
        <v>184</v>
      </c>
      <c r="P656" s="35" t="s">
        <v>118</v>
      </c>
      <c r="Q656" s="35">
        <v>8</v>
      </c>
      <c r="R656" s="35">
        <v>1</v>
      </c>
      <c r="S656" s="35">
        <v>0</v>
      </c>
      <c r="T656" s="35">
        <v>1</v>
      </c>
    </row>
    <row r="657" spans="1:20" x14ac:dyDescent="0.35">
      <c r="A657" s="23">
        <f>IF(E657=$A$1,MAX($A$2:$A656)+1,0)</f>
        <v>0</v>
      </c>
      <c r="B657" s="30" t="s">
        <v>274</v>
      </c>
      <c r="C657" s="30" t="s">
        <v>246</v>
      </c>
      <c r="D657" s="30"/>
      <c r="E657" s="30" t="str">
        <f t="shared" si="206"/>
        <v/>
      </c>
      <c r="F657" s="35">
        <v>40</v>
      </c>
      <c r="G657" s="35">
        <v>1</v>
      </c>
      <c r="H657" s="35" t="s">
        <v>237</v>
      </c>
      <c r="J657" s="33">
        <v>43142</v>
      </c>
      <c r="L657" s="32">
        <v>0.66666666666666663</v>
      </c>
      <c r="M657" s="35" t="s">
        <v>184</v>
      </c>
      <c r="N657" s="35" t="s">
        <v>118</v>
      </c>
      <c r="O657" s="35" t="s">
        <v>19</v>
      </c>
      <c r="P657" s="35" t="s">
        <v>121</v>
      </c>
      <c r="Q657" s="35">
        <v>1</v>
      </c>
      <c r="R657" s="35">
        <v>4</v>
      </c>
      <c r="S657" s="35">
        <v>0</v>
      </c>
      <c r="T657" s="35">
        <v>1</v>
      </c>
    </row>
    <row r="658" spans="1:20" x14ac:dyDescent="0.35">
      <c r="A658" s="23">
        <f>IF(E658=$A$1,MAX($A$2:$A657)+1,0)</f>
        <v>0</v>
      </c>
      <c r="B658" s="30" t="s">
        <v>274</v>
      </c>
      <c r="C658" s="30" t="s">
        <v>246</v>
      </c>
      <c r="D658" s="30"/>
      <c r="E658" s="30" t="str">
        <f t="shared" si="206"/>
        <v/>
      </c>
      <c r="F658" s="35">
        <v>41</v>
      </c>
      <c r="G658" s="35">
        <v>1</v>
      </c>
      <c r="H658" s="35" t="s">
        <v>237</v>
      </c>
      <c r="J658" s="33">
        <v>43142</v>
      </c>
      <c r="L658" s="32">
        <v>0.75</v>
      </c>
      <c r="M658" s="35" t="s">
        <v>182</v>
      </c>
      <c r="N658" s="35" t="s">
        <v>125</v>
      </c>
      <c r="O658" s="35" t="s">
        <v>19</v>
      </c>
      <c r="P658" s="35" t="s">
        <v>121</v>
      </c>
      <c r="Q658" s="35">
        <v>8</v>
      </c>
      <c r="R658" s="35">
        <v>4</v>
      </c>
      <c r="S658" s="35">
        <v>0</v>
      </c>
      <c r="T658" s="35">
        <v>1</v>
      </c>
    </row>
    <row r="659" spans="1:20" x14ac:dyDescent="0.35">
      <c r="A659" s="23">
        <f>IF(E659=$A$1,MAX($A$2:$A658)+1,0)</f>
        <v>0</v>
      </c>
      <c r="B659" s="30" t="s">
        <v>274</v>
      </c>
      <c r="C659" s="30" t="s">
        <v>246</v>
      </c>
      <c r="D659" s="30" t="str">
        <f t="shared" ref="D659:D660" si="216">N659</f>
        <v>TSV Haar 3</v>
      </c>
      <c r="E659" s="30" t="str">
        <f t="shared" si="206"/>
        <v>TSV Haar</v>
      </c>
      <c r="F659" s="35">
        <v>42</v>
      </c>
      <c r="G659" s="35">
        <v>1</v>
      </c>
      <c r="H659" s="35" t="s">
        <v>237</v>
      </c>
      <c r="J659" s="33">
        <v>43142</v>
      </c>
      <c r="L659" s="32">
        <v>0.58333333333333337</v>
      </c>
      <c r="M659" s="35" t="s">
        <v>217</v>
      </c>
      <c r="N659" s="35" t="s">
        <v>123</v>
      </c>
      <c r="O659" s="35" t="s">
        <v>206</v>
      </c>
      <c r="P659" s="35" t="s">
        <v>132</v>
      </c>
      <c r="Q659" s="35">
        <v>6</v>
      </c>
      <c r="R659" s="35">
        <v>5</v>
      </c>
      <c r="S659" s="35">
        <v>0</v>
      </c>
      <c r="T659" s="35">
        <v>1</v>
      </c>
    </row>
    <row r="660" spans="1:20" x14ac:dyDescent="0.35">
      <c r="A660" s="23">
        <f>IF(E660=$A$1,MAX($A$2:$A659)+1,0)</f>
        <v>0</v>
      </c>
      <c r="B660" s="30" t="s">
        <v>274</v>
      </c>
      <c r="C660" s="30" t="s">
        <v>247</v>
      </c>
      <c r="D660" s="30" t="str">
        <f t="shared" si="216"/>
        <v>SG ASV Piding-TSV Freilassing 1</v>
      </c>
      <c r="E660" s="30" t="str">
        <f t="shared" si="206"/>
        <v>SG ASV Piding-TSV Freilassing</v>
      </c>
      <c r="F660" s="35">
        <v>43</v>
      </c>
      <c r="G660" s="35">
        <v>1</v>
      </c>
      <c r="H660" s="35" t="s">
        <v>237</v>
      </c>
      <c r="J660" s="33">
        <v>43163</v>
      </c>
      <c r="L660" s="32">
        <v>0.58333333333333337</v>
      </c>
      <c r="M660" s="35" t="s">
        <v>206</v>
      </c>
      <c r="N660" s="35" t="s">
        <v>132</v>
      </c>
      <c r="O660" s="35" t="s">
        <v>185</v>
      </c>
      <c r="P660" s="35" t="s">
        <v>126</v>
      </c>
      <c r="Q660" s="35">
        <v>5</v>
      </c>
      <c r="R660" s="35">
        <v>7</v>
      </c>
      <c r="S660" s="35">
        <v>0</v>
      </c>
      <c r="T660" s="35">
        <v>1</v>
      </c>
    </row>
    <row r="661" spans="1:20" x14ac:dyDescent="0.35">
      <c r="A661" s="23">
        <f>IF(E661=$A$1,MAX($A$2:$A660)+1,0)</f>
        <v>0</v>
      </c>
      <c r="B661" s="30" t="s">
        <v>274</v>
      </c>
      <c r="C661" s="30" t="s">
        <v>247</v>
      </c>
      <c r="D661" s="30"/>
      <c r="E661" s="30" t="str">
        <f t="shared" si="206"/>
        <v/>
      </c>
      <c r="F661" s="35">
        <v>44</v>
      </c>
      <c r="G661" s="35">
        <v>1</v>
      </c>
      <c r="H661" s="35" t="s">
        <v>237</v>
      </c>
      <c r="J661" s="33">
        <v>43163</v>
      </c>
      <c r="L661" s="32">
        <v>0.66666666666666663</v>
      </c>
      <c r="M661" s="35" t="s">
        <v>185</v>
      </c>
      <c r="N661" s="35" t="s">
        <v>126</v>
      </c>
      <c r="O661" s="35" t="s">
        <v>184</v>
      </c>
      <c r="P661" s="35" t="s">
        <v>118</v>
      </c>
      <c r="Q661" s="35">
        <v>7</v>
      </c>
      <c r="R661" s="35">
        <v>1</v>
      </c>
      <c r="S661" s="35">
        <v>0</v>
      </c>
      <c r="T661" s="35">
        <v>1</v>
      </c>
    </row>
    <row r="662" spans="1:20" x14ac:dyDescent="0.35">
      <c r="A662" s="23">
        <f>IF(E662=$A$1,MAX($A$2:$A661)+1,0)</f>
        <v>0</v>
      </c>
      <c r="B662" s="30" t="s">
        <v>274</v>
      </c>
      <c r="C662" s="30" t="s">
        <v>247</v>
      </c>
      <c r="D662" s="30"/>
      <c r="E662" s="30" t="str">
        <f t="shared" si="206"/>
        <v/>
      </c>
      <c r="F662" s="35">
        <v>45</v>
      </c>
      <c r="G662" s="35">
        <v>1</v>
      </c>
      <c r="H662" s="35" t="s">
        <v>237</v>
      </c>
      <c r="J662" s="33">
        <v>43163</v>
      </c>
      <c r="L662" s="32">
        <v>0.75</v>
      </c>
      <c r="M662" s="35" t="s">
        <v>206</v>
      </c>
      <c r="N662" s="35" t="s">
        <v>132</v>
      </c>
      <c r="O662" s="35" t="s">
        <v>184</v>
      </c>
      <c r="P662" s="35" t="s">
        <v>118</v>
      </c>
      <c r="Q662" s="35">
        <v>5</v>
      </c>
      <c r="R662" s="35">
        <v>1</v>
      </c>
      <c r="S662" s="35">
        <v>0</v>
      </c>
      <c r="T662" s="35">
        <v>1</v>
      </c>
    </row>
    <row r="663" spans="1:20" x14ac:dyDescent="0.35">
      <c r="A663" s="23">
        <f>IF(E663=$A$1,MAX($A$2:$A662)+1,0)</f>
        <v>0</v>
      </c>
      <c r="B663" s="30" t="s">
        <v>274</v>
      </c>
      <c r="C663" s="30" t="s">
        <v>247</v>
      </c>
      <c r="D663" s="30" t="str">
        <f t="shared" ref="D663" si="217">N663</f>
        <v>TSV Haar 3</v>
      </c>
      <c r="E663" s="30" t="str">
        <f t="shared" si="206"/>
        <v>TSV Haar</v>
      </c>
      <c r="F663" s="35">
        <v>46</v>
      </c>
      <c r="G663" s="35">
        <v>1</v>
      </c>
      <c r="H663" s="35" t="s">
        <v>237</v>
      </c>
      <c r="J663" s="33">
        <v>43163</v>
      </c>
      <c r="L663" s="32">
        <v>0.58333333333333337</v>
      </c>
      <c r="M663" s="35" t="s">
        <v>217</v>
      </c>
      <c r="N663" s="35" t="s">
        <v>123</v>
      </c>
      <c r="O663" s="35" t="s">
        <v>182</v>
      </c>
      <c r="P663" s="35" t="s">
        <v>125</v>
      </c>
      <c r="Q663" s="35">
        <v>6</v>
      </c>
      <c r="R663" s="35">
        <v>8</v>
      </c>
      <c r="S663" s="35">
        <v>0</v>
      </c>
      <c r="T663" s="35">
        <v>1</v>
      </c>
    </row>
    <row r="664" spans="1:20" x14ac:dyDescent="0.35">
      <c r="A664" s="23">
        <f>IF(E664=$A$1,MAX($A$2:$A663)+1,0)</f>
        <v>0</v>
      </c>
      <c r="B664" s="30" t="s">
        <v>274</v>
      </c>
      <c r="C664" s="30" t="s">
        <v>247</v>
      </c>
      <c r="D664" s="30"/>
      <c r="E664" s="30" t="str">
        <f t="shared" si="206"/>
        <v/>
      </c>
      <c r="F664" s="35">
        <v>47</v>
      </c>
      <c r="G664" s="35">
        <v>1</v>
      </c>
      <c r="H664" s="35" t="s">
        <v>237</v>
      </c>
      <c r="J664" s="33">
        <v>43163</v>
      </c>
      <c r="L664" s="32">
        <v>0.66666666666666663</v>
      </c>
      <c r="M664" s="35" t="s">
        <v>182</v>
      </c>
      <c r="N664" s="35" t="s">
        <v>125</v>
      </c>
      <c r="O664" s="35" t="s">
        <v>18</v>
      </c>
      <c r="P664" s="35" t="s">
        <v>119</v>
      </c>
      <c r="Q664" s="35">
        <v>8</v>
      </c>
      <c r="R664" s="35">
        <v>2</v>
      </c>
      <c r="S664" s="35">
        <v>0</v>
      </c>
      <c r="T664" s="35">
        <v>1</v>
      </c>
    </row>
    <row r="665" spans="1:20" x14ac:dyDescent="0.35">
      <c r="A665" s="23">
        <f>IF(E665=$A$1,MAX($A$2:$A664)+1,0)</f>
        <v>0</v>
      </c>
      <c r="B665" s="30" t="s">
        <v>274</v>
      </c>
      <c r="C665" s="30" t="s">
        <v>247</v>
      </c>
      <c r="D665" s="30"/>
      <c r="E665" s="30" t="str">
        <f t="shared" si="206"/>
        <v/>
      </c>
      <c r="F665" s="35">
        <v>48</v>
      </c>
      <c r="G665" s="35">
        <v>1</v>
      </c>
      <c r="H665" s="35" t="s">
        <v>237</v>
      </c>
      <c r="J665" s="33">
        <v>43163</v>
      </c>
      <c r="L665" s="32">
        <v>0.75</v>
      </c>
      <c r="M665" s="35" t="s">
        <v>217</v>
      </c>
      <c r="N665" s="35" t="s">
        <v>123</v>
      </c>
      <c r="O665" s="35" t="s">
        <v>18</v>
      </c>
      <c r="P665" s="35" t="s">
        <v>119</v>
      </c>
      <c r="Q665" s="35">
        <v>6</v>
      </c>
      <c r="R665" s="35">
        <v>2</v>
      </c>
      <c r="S665" s="35">
        <v>0</v>
      </c>
      <c r="T665" s="35">
        <v>1</v>
      </c>
    </row>
    <row r="666" spans="1:20" x14ac:dyDescent="0.35">
      <c r="A666" s="23">
        <f>IF(E666=$A$1,MAX($A$2:$A665)+1,0)</f>
        <v>0</v>
      </c>
      <c r="B666" s="30" t="s">
        <v>274</v>
      </c>
      <c r="C666" s="30" t="s">
        <v>247</v>
      </c>
      <c r="D666" s="30" t="str">
        <f t="shared" ref="D666" si="218">N666</f>
        <v>TSV 1877 Ebersberg 4</v>
      </c>
      <c r="E666" s="30" t="str">
        <f t="shared" si="206"/>
        <v>TSV 1877 Ebersberg</v>
      </c>
      <c r="F666" s="35">
        <v>49</v>
      </c>
      <c r="G666" s="35">
        <v>1</v>
      </c>
      <c r="H666" s="35" t="s">
        <v>237</v>
      </c>
      <c r="J666" s="33">
        <v>43163</v>
      </c>
      <c r="L666" s="32">
        <v>0.58333333333333337</v>
      </c>
      <c r="M666" s="35" t="s">
        <v>19</v>
      </c>
      <c r="N666" s="35" t="s">
        <v>121</v>
      </c>
      <c r="O666" s="35" t="s">
        <v>198</v>
      </c>
      <c r="P666" s="35" t="s">
        <v>120</v>
      </c>
      <c r="Q666" s="35">
        <v>4</v>
      </c>
      <c r="R666" s="35">
        <v>3</v>
      </c>
      <c r="S666" s="35">
        <v>0</v>
      </c>
      <c r="T666" s="35">
        <v>1</v>
      </c>
    </row>
    <row r="667" spans="1:20" x14ac:dyDescent="0.35">
      <c r="A667" s="23"/>
      <c r="B667" s="30"/>
      <c r="C667" s="30"/>
      <c r="D667" s="30"/>
      <c r="E667" s="30"/>
      <c r="J667" s="33"/>
      <c r="L667" s="32"/>
    </row>
    <row r="668" spans="1:20" x14ac:dyDescent="0.35">
      <c r="A668" s="23"/>
      <c r="B668" s="30"/>
      <c r="C668" s="30"/>
      <c r="D668" s="30"/>
      <c r="E668" s="30"/>
      <c r="J668" s="33"/>
      <c r="L668" s="32"/>
    </row>
    <row r="669" spans="1:20" x14ac:dyDescent="0.35">
      <c r="A669" s="23"/>
      <c r="B669" s="30"/>
      <c r="C669" s="30"/>
      <c r="D669" s="30"/>
      <c r="E669" s="30"/>
      <c r="J669" s="33"/>
      <c r="L669" s="32"/>
    </row>
    <row r="670" spans="1:20" x14ac:dyDescent="0.35">
      <c r="A670" s="23"/>
      <c r="B670" s="30"/>
      <c r="C670" s="30"/>
      <c r="D670" s="30"/>
      <c r="E670" s="30"/>
      <c r="J670" s="33"/>
      <c r="L670" s="32"/>
    </row>
    <row r="671" spans="1:20" x14ac:dyDescent="0.35">
      <c r="A671" s="23"/>
      <c r="B671" s="30"/>
      <c r="C671" s="30"/>
      <c r="D671" s="30"/>
      <c r="E671" s="30"/>
      <c r="J671" s="33"/>
      <c r="L671" s="32"/>
    </row>
    <row r="672" spans="1:20" x14ac:dyDescent="0.35">
      <c r="A672" s="23"/>
      <c r="B672" s="30"/>
      <c r="C672" s="30"/>
      <c r="D672" s="30"/>
      <c r="E672" s="30"/>
      <c r="J672" s="33"/>
      <c r="L672" s="32"/>
    </row>
    <row r="673" spans="1:12" x14ac:dyDescent="0.35">
      <c r="A673" s="23"/>
      <c r="B673" s="30"/>
      <c r="C673" s="30"/>
      <c r="D673" s="30"/>
      <c r="E673" s="30"/>
      <c r="J673" s="33"/>
      <c r="L673" s="32"/>
    </row>
    <row r="674" spans="1:12" x14ac:dyDescent="0.35">
      <c r="A674" s="23"/>
      <c r="B674" s="30"/>
      <c r="C674" s="30"/>
      <c r="D674" s="30"/>
      <c r="E674" s="30"/>
      <c r="I674" s="36"/>
      <c r="J674" s="33"/>
      <c r="K674" s="36"/>
      <c r="L674" s="32"/>
    </row>
    <row r="675" spans="1:12" x14ac:dyDescent="0.35">
      <c r="A675" s="23"/>
      <c r="B675" s="30"/>
      <c r="C675" s="30"/>
      <c r="D675" s="30"/>
      <c r="E675" s="30"/>
      <c r="I675" s="36"/>
      <c r="J675" s="33"/>
      <c r="K675" s="36"/>
      <c r="L675" s="32"/>
    </row>
    <row r="676" spans="1:12" x14ac:dyDescent="0.35">
      <c r="A676" s="23"/>
      <c r="B676" s="30"/>
      <c r="C676" s="30"/>
      <c r="D676" s="30"/>
      <c r="E676" s="30"/>
      <c r="I676" s="36"/>
      <c r="J676" s="33"/>
      <c r="K676" s="36"/>
      <c r="L676" s="32"/>
    </row>
    <row r="677" spans="1:12" x14ac:dyDescent="0.35">
      <c r="A677" s="23"/>
      <c r="B677" s="30"/>
      <c r="C677" s="30"/>
      <c r="D677" s="30"/>
      <c r="E677" s="30"/>
      <c r="I677" s="36"/>
      <c r="J677" s="33"/>
      <c r="K677" s="36"/>
      <c r="L677" s="32"/>
    </row>
    <row r="678" spans="1:12" x14ac:dyDescent="0.35">
      <c r="A678" s="23"/>
      <c r="B678" s="30"/>
      <c r="C678" s="30"/>
      <c r="D678" s="30"/>
      <c r="E678" s="30"/>
      <c r="I678" s="36"/>
      <c r="J678" s="33"/>
      <c r="K678" s="36"/>
      <c r="L678" s="32"/>
    </row>
    <row r="679" spans="1:12" x14ac:dyDescent="0.35">
      <c r="A679" s="23"/>
      <c r="B679" s="30"/>
      <c r="C679" s="30"/>
      <c r="D679" s="30"/>
      <c r="E679" s="30"/>
      <c r="I679" s="36"/>
      <c r="J679" s="33"/>
      <c r="K679" s="36"/>
      <c r="L679" s="32"/>
    </row>
    <row r="680" spans="1:12" x14ac:dyDescent="0.35">
      <c r="A680" s="23"/>
      <c r="B680" s="30"/>
      <c r="C680" s="30"/>
      <c r="D680" s="30"/>
      <c r="E680" s="30"/>
      <c r="I680" s="36"/>
      <c r="J680" s="33"/>
      <c r="K680" s="36"/>
      <c r="L680" s="32"/>
    </row>
  </sheetData>
  <sheetProtection password="CC89" sheet="1" objects="1" scenarios="1"/>
  <autoFilter ref="C1:C680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FF00"/>
  </sheetPr>
  <dimension ref="A1:H99"/>
  <sheetViews>
    <sheetView workbookViewId="0"/>
  </sheetViews>
  <sheetFormatPr baseColWidth="10" defaultColWidth="11.453125" defaultRowHeight="15.5" x14ac:dyDescent="0.35"/>
  <cols>
    <col min="1" max="1" width="29.453125" style="4" customWidth="1"/>
    <col min="2" max="2" width="32.1796875" style="4" bestFit="1" customWidth="1"/>
    <col min="3" max="4" width="10.81640625" style="4" bestFit="1" customWidth="1"/>
    <col min="5" max="5" width="2.1796875" style="4" bestFit="1" customWidth="1"/>
    <col min="6" max="6" width="33.81640625" style="4" bestFit="1" customWidth="1"/>
    <col min="7" max="7" width="11.453125" customWidth="1"/>
    <col min="8" max="8" width="10.90625" customWidth="1"/>
    <col min="9" max="16384" width="11.453125" style="4"/>
  </cols>
  <sheetData>
    <row r="1" spans="1:6" x14ac:dyDescent="0.35">
      <c r="A1" s="25" t="str">
        <f>'Formular 1 (Regulär)'!B12</f>
        <v>Verein</v>
      </c>
      <c r="B1" s="19" t="s">
        <v>129</v>
      </c>
      <c r="C1" s="20" t="s">
        <v>223</v>
      </c>
      <c r="D1" s="19" t="s">
        <v>127</v>
      </c>
      <c r="E1" s="19" t="s">
        <v>8</v>
      </c>
      <c r="F1" s="19" t="s">
        <v>128</v>
      </c>
    </row>
    <row r="2" spans="1:6" x14ac:dyDescent="0.35">
      <c r="A2" s="24">
        <f>IF($B2=$A$1,1,0)</f>
        <v>0</v>
      </c>
      <c r="B2" s="17" t="str">
        <f t="shared" ref="B2:B33" si="0">LEFT(F2,LEN(F2)-2)</f>
        <v>BC Fürstenfeldbruck</v>
      </c>
      <c r="C2" s="17" t="str">
        <f>VLOOKUP($B2,Vereine!$A:$B,2,FALSE)</f>
        <v>07-0445</v>
      </c>
      <c r="D2" s="3" t="s">
        <v>31</v>
      </c>
      <c r="E2" s="5">
        <v>1</v>
      </c>
      <c r="F2" s="6" t="s">
        <v>22</v>
      </c>
    </row>
    <row r="3" spans="1:6" x14ac:dyDescent="0.35">
      <c r="A3" s="24">
        <f>IF($B3=$A$1,A2+1,0)</f>
        <v>0</v>
      </c>
      <c r="B3" s="17" t="str">
        <f t="shared" si="0"/>
        <v>PTSV Rosenheim</v>
      </c>
      <c r="C3" s="17" t="str">
        <f>VLOOKUP($B3,Vereine!$A:$B,2,FALSE)</f>
        <v>07-0183</v>
      </c>
      <c r="D3" s="3" t="s">
        <v>31</v>
      </c>
      <c r="E3" s="5">
        <v>2</v>
      </c>
      <c r="F3" s="6" t="s">
        <v>23</v>
      </c>
    </row>
    <row r="4" spans="1:6" x14ac:dyDescent="0.35">
      <c r="A4" s="24">
        <f>IF($B4=$A$1,MAX($A$2:$A3)+1,0)</f>
        <v>0</v>
      </c>
      <c r="B4" s="17" t="str">
        <f t="shared" si="0"/>
        <v>SV Lohhof</v>
      </c>
      <c r="C4" s="17" t="str">
        <f>VLOOKUP($B4,Vereine!$A:$B,2,FALSE)</f>
        <v>07-0113</v>
      </c>
      <c r="D4" s="3" t="s">
        <v>31</v>
      </c>
      <c r="E4" s="5">
        <v>3</v>
      </c>
      <c r="F4" s="6" t="s">
        <v>24</v>
      </c>
    </row>
    <row r="5" spans="1:6" x14ac:dyDescent="0.35">
      <c r="A5" s="24">
        <f>IF($B5=$A$1,MAX($A$2:$A4)+1,0)</f>
        <v>0</v>
      </c>
      <c r="B5" s="17" t="str">
        <f t="shared" si="0"/>
        <v>TSV Ebersberg</v>
      </c>
      <c r="C5" s="17" t="str">
        <f>VLOOKUP($B5,Vereine!$A:$B,2,FALSE)</f>
        <v>07-0308</v>
      </c>
      <c r="D5" s="3" t="s">
        <v>31</v>
      </c>
      <c r="E5" s="5">
        <v>4</v>
      </c>
      <c r="F5" s="6" t="s">
        <v>25</v>
      </c>
    </row>
    <row r="6" spans="1:6" x14ac:dyDescent="0.35">
      <c r="A6" s="24">
        <f>IF($B6=$A$1,MAX($A$2:$A5)+1,0)</f>
        <v>0</v>
      </c>
      <c r="B6" s="17" t="str">
        <f t="shared" si="0"/>
        <v>Polizei SV München</v>
      </c>
      <c r="C6" s="17" t="str">
        <f>VLOOKUP($B6,Vereine!$A:$B,2,FALSE)</f>
        <v>07-0134</v>
      </c>
      <c r="D6" s="3" t="s">
        <v>31</v>
      </c>
      <c r="E6" s="5">
        <v>5</v>
      </c>
      <c r="F6" s="6" t="s">
        <v>26</v>
      </c>
    </row>
    <row r="7" spans="1:6" x14ac:dyDescent="0.35">
      <c r="A7" s="24">
        <f>IF($B7=$A$1,MAX($A$2:$A6)+1,0)</f>
        <v>0</v>
      </c>
      <c r="B7" s="17" t="str">
        <f t="shared" si="0"/>
        <v>TSV Neuhausen-Nymphenburg</v>
      </c>
      <c r="C7" s="17" t="str">
        <f>VLOOKUP($B7,Vereine!$A:$B,2,FALSE)</f>
        <v>07-0126</v>
      </c>
      <c r="D7" s="3" t="s">
        <v>31</v>
      </c>
      <c r="E7" s="5">
        <v>6</v>
      </c>
      <c r="F7" s="6" t="s">
        <v>27</v>
      </c>
    </row>
    <row r="8" spans="1:6" x14ac:dyDescent="0.35">
      <c r="A8" s="24">
        <f>IF($B8=$A$1,MAX($A$2:$A7)+1,0)</f>
        <v>0</v>
      </c>
      <c r="B8" s="17" t="str">
        <f t="shared" si="0"/>
        <v>OSC München</v>
      </c>
      <c r="C8" s="17" t="str">
        <f>VLOOKUP($B8,Vereine!$A:$B,2,FALSE)</f>
        <v>07-0356</v>
      </c>
      <c r="D8" s="3" t="s">
        <v>31</v>
      </c>
      <c r="E8" s="5">
        <v>7</v>
      </c>
      <c r="F8" s="6" t="s">
        <v>28</v>
      </c>
    </row>
    <row r="9" spans="1:6" x14ac:dyDescent="0.35">
      <c r="A9" s="24">
        <f>IF($B9=$A$1,MAX($A$2:$A8)+1,0)</f>
        <v>0</v>
      </c>
      <c r="B9" s="17" t="str">
        <f t="shared" si="0"/>
        <v>TUS Prien</v>
      </c>
      <c r="C9" s="17" t="str">
        <f>VLOOKUP($B9,Vereine!$A:$B,2,FALSE)</f>
        <v>07-0170</v>
      </c>
      <c r="D9" s="3" t="s">
        <v>31</v>
      </c>
      <c r="E9" s="5">
        <v>8</v>
      </c>
      <c r="F9" s="6" t="s">
        <v>29</v>
      </c>
    </row>
    <row r="10" spans="1:6" x14ac:dyDescent="0.35">
      <c r="A10" s="24">
        <f>IF($B10=$A$1,MAX($A$2:$A9)+1,0)</f>
        <v>0</v>
      </c>
      <c r="B10" s="17" t="str">
        <f t="shared" si="0"/>
        <v>OSC München</v>
      </c>
      <c r="C10" s="17" t="str">
        <f>VLOOKUP($B10,Vereine!$A:$B,2,FALSE)</f>
        <v>07-0356</v>
      </c>
      <c r="D10" s="3" t="s">
        <v>31</v>
      </c>
      <c r="E10" s="5">
        <v>9</v>
      </c>
      <c r="F10" s="6" t="s">
        <v>30</v>
      </c>
    </row>
    <row r="11" spans="1:6" x14ac:dyDescent="0.35">
      <c r="A11" s="24">
        <f>IF($B11=$A$1,MAX($A$2:$A10)+1,0)</f>
        <v>0</v>
      </c>
      <c r="B11" s="17" t="str">
        <f t="shared" si="0"/>
        <v>SV Lohhof</v>
      </c>
      <c r="C11" s="17" t="str">
        <f>VLOOKUP($B11,Vereine!$A:$B,2,FALSE)</f>
        <v>07-0113</v>
      </c>
      <c r="D11" s="3" t="s">
        <v>48</v>
      </c>
      <c r="E11" s="5">
        <v>1</v>
      </c>
      <c r="F11" s="6" t="s">
        <v>32</v>
      </c>
    </row>
    <row r="12" spans="1:6" x14ac:dyDescent="0.35">
      <c r="A12" s="24">
        <f>IF($B12=$A$1,MAX($A$2:$A11)+1,0)</f>
        <v>0</v>
      </c>
      <c r="B12" s="17" t="str">
        <f t="shared" si="0"/>
        <v>SpVgg Erdweg</v>
      </c>
      <c r="C12" s="17" t="str">
        <f>VLOOKUP($B12,Vereine!$A:$B,2,FALSE)</f>
        <v>07-0278</v>
      </c>
      <c r="D12" s="3" t="s">
        <v>48</v>
      </c>
      <c r="E12" s="5">
        <v>2</v>
      </c>
      <c r="F12" s="6" t="s">
        <v>33</v>
      </c>
    </row>
    <row r="13" spans="1:6" x14ac:dyDescent="0.35">
      <c r="A13" s="24">
        <f>IF($B13=$A$1,MAX($A$2:$A12)+1,0)</f>
        <v>0</v>
      </c>
      <c r="B13" s="17" t="str">
        <f t="shared" si="0"/>
        <v>DJK Ingolstadt</v>
      </c>
      <c r="C13" s="17" t="str">
        <f>VLOOKUP($B13,Vereine!$A:$B,2,FALSE)</f>
        <v>07-0086</v>
      </c>
      <c r="D13" s="3" t="s">
        <v>48</v>
      </c>
      <c r="E13" s="5">
        <v>3</v>
      </c>
      <c r="F13" s="6" t="s">
        <v>34</v>
      </c>
    </row>
    <row r="14" spans="1:6" x14ac:dyDescent="0.35">
      <c r="A14" s="24">
        <f>IF($B14=$A$1,MAX($A$2:$A13)+1,0)</f>
        <v>0</v>
      </c>
      <c r="B14" s="17" t="str">
        <f t="shared" si="0"/>
        <v>TSV Eintracht Karlsfeld</v>
      </c>
      <c r="C14" s="17" t="str">
        <f>VLOOKUP($B14,Vereine!$A:$B,2,FALSE)</f>
        <v>07-0297</v>
      </c>
      <c r="D14" s="3" t="s">
        <v>48</v>
      </c>
      <c r="E14" s="5">
        <v>4</v>
      </c>
      <c r="F14" s="6" t="s">
        <v>35</v>
      </c>
    </row>
    <row r="15" spans="1:6" x14ac:dyDescent="0.35">
      <c r="A15" s="24">
        <f>IF($B15=$A$1,MAX($A$2:$A14)+1,0)</f>
        <v>0</v>
      </c>
      <c r="B15" s="17" t="str">
        <f t="shared" si="0"/>
        <v>BC Freising 1969</v>
      </c>
      <c r="C15" s="17" t="str">
        <f>VLOOKUP($B15,Vereine!$A:$B,2,FALSE)</f>
        <v>07-0053</v>
      </c>
      <c r="D15" s="3" t="s">
        <v>48</v>
      </c>
      <c r="E15" s="5">
        <v>5</v>
      </c>
      <c r="F15" s="6" t="s">
        <v>36</v>
      </c>
    </row>
    <row r="16" spans="1:6" x14ac:dyDescent="0.35">
      <c r="A16" s="24">
        <f>IF($B16=$A$1,MAX($A$2:$A15)+1,0)</f>
        <v>0</v>
      </c>
      <c r="B16" s="17" t="str">
        <f t="shared" si="0"/>
        <v>TSV Neuhausen-Nymphenburg</v>
      </c>
      <c r="C16" s="17" t="str">
        <f>VLOOKUP($B16,Vereine!$A:$B,2,FALSE)</f>
        <v>07-0126</v>
      </c>
      <c r="D16" s="3" t="s">
        <v>48</v>
      </c>
      <c r="E16" s="5">
        <v>6</v>
      </c>
      <c r="F16" s="6" t="s">
        <v>37</v>
      </c>
    </row>
    <row r="17" spans="1:6" x14ac:dyDescent="0.35">
      <c r="A17" s="24">
        <f>IF($B17=$A$1,MAX($A$2:$A16)+1,0)</f>
        <v>0</v>
      </c>
      <c r="B17" s="17" t="str">
        <f t="shared" si="0"/>
        <v>TSV Haar</v>
      </c>
      <c r="C17" s="17" t="str">
        <f>VLOOKUP($B17,Vereine!$A:$B,2,FALSE)</f>
        <v>07-0393</v>
      </c>
      <c r="D17" s="3" t="s">
        <v>48</v>
      </c>
      <c r="E17" s="5">
        <v>7</v>
      </c>
      <c r="F17" s="6" t="s">
        <v>38</v>
      </c>
    </row>
    <row r="18" spans="1:6" x14ac:dyDescent="0.35">
      <c r="A18" s="24">
        <f>IF($B18=$A$1,MAX($A$2:$A17)+1,0)</f>
        <v>0</v>
      </c>
      <c r="B18" s="17" t="str">
        <f t="shared" si="0"/>
        <v>ESV München</v>
      </c>
      <c r="C18" s="17" t="str">
        <f>VLOOKUP($B18,Vereine!$A:$B,2,FALSE)</f>
        <v>07-0396</v>
      </c>
      <c r="D18" s="3" t="s">
        <v>48</v>
      </c>
      <c r="E18" s="5">
        <v>8</v>
      </c>
      <c r="F18" s="6" t="s">
        <v>39</v>
      </c>
    </row>
    <row r="19" spans="1:6" x14ac:dyDescent="0.35">
      <c r="A19" s="24">
        <f>IF($B19=$A$1,MAX($A$2:$A18)+1,0)</f>
        <v>0</v>
      </c>
      <c r="B19" s="17" t="str">
        <f t="shared" si="0"/>
        <v>Polizei SV München</v>
      </c>
      <c r="C19" s="17" t="str">
        <f>VLOOKUP($B19,Vereine!$A:$B,2,FALSE)</f>
        <v>07-0134</v>
      </c>
      <c r="D19" s="3" t="s">
        <v>48</v>
      </c>
      <c r="E19" s="5">
        <v>9</v>
      </c>
      <c r="F19" s="6" t="s">
        <v>40</v>
      </c>
    </row>
    <row r="20" spans="1:6" x14ac:dyDescent="0.35">
      <c r="A20" s="24">
        <f>IF($B20=$A$1,MAX($A$2:$A19)+1,0)</f>
        <v>0</v>
      </c>
      <c r="B20" s="17" t="str">
        <f t="shared" si="0"/>
        <v>1. BC 1954 München</v>
      </c>
      <c r="C20" s="17" t="str">
        <f>VLOOKUP($B20,Vereine!$A:$B,2,FALSE)</f>
        <v>07-0127</v>
      </c>
      <c r="D20" s="3" t="s">
        <v>49</v>
      </c>
      <c r="E20" s="5">
        <v>1</v>
      </c>
      <c r="F20" s="6" t="s">
        <v>41</v>
      </c>
    </row>
    <row r="21" spans="1:6" x14ac:dyDescent="0.35">
      <c r="A21" s="24">
        <f>IF($B21=$A$1,MAX($A$2:$A20)+1,0)</f>
        <v>0</v>
      </c>
      <c r="B21" s="17" t="str">
        <f t="shared" si="0"/>
        <v>TuS Geretsried</v>
      </c>
      <c r="C21" s="17" t="str">
        <f>VLOOKUP($B21,Vereine!$A:$B,2,FALSE)</f>
        <v>07-0062</v>
      </c>
      <c r="D21" s="3" t="s">
        <v>49</v>
      </c>
      <c r="E21" s="5">
        <v>2</v>
      </c>
      <c r="F21" s="6" t="s">
        <v>42</v>
      </c>
    </row>
    <row r="22" spans="1:6" x14ac:dyDescent="0.35">
      <c r="A22" s="24">
        <f>IF($B22=$A$1,MAX($A$2:$A21)+1,0)</f>
        <v>0</v>
      </c>
      <c r="B22" s="17" t="str">
        <f t="shared" si="0"/>
        <v>Team München</v>
      </c>
      <c r="C22" s="17" t="str">
        <f>VLOOKUP($B22,Vereine!$A:$B,2,FALSE)</f>
        <v>07-0372</v>
      </c>
      <c r="D22" s="3" t="s">
        <v>49</v>
      </c>
      <c r="E22" s="5">
        <v>3</v>
      </c>
      <c r="F22" s="6" t="s">
        <v>43</v>
      </c>
    </row>
    <row r="23" spans="1:6" x14ac:dyDescent="0.35">
      <c r="A23" s="24">
        <f>IF($B23=$A$1,MAX($A$2:$A22)+1,0)</f>
        <v>0</v>
      </c>
      <c r="B23" s="17" t="str">
        <f t="shared" si="0"/>
        <v>ESV München</v>
      </c>
      <c r="C23" s="17" t="str">
        <f>VLOOKUP($B23,Vereine!$A:$B,2,FALSE)</f>
        <v>07-0396</v>
      </c>
      <c r="D23" s="3" t="s">
        <v>49</v>
      </c>
      <c r="E23" s="5">
        <v>4</v>
      </c>
      <c r="F23" s="6" t="s">
        <v>44</v>
      </c>
    </row>
    <row r="24" spans="1:6" x14ac:dyDescent="0.35">
      <c r="A24" s="24">
        <f>IF($B24=$A$1,MAX($A$2:$A23)+1,0)</f>
        <v>0</v>
      </c>
      <c r="B24" s="17" t="str">
        <f t="shared" si="0"/>
        <v>SG Unterpfaffenhofen-Germering</v>
      </c>
      <c r="C24" s="17" t="str">
        <f>VLOOKUP($B24,Vereine!$A:$B,2,FALSE)</f>
        <v>07-0210</v>
      </c>
      <c r="D24" s="3" t="s">
        <v>49</v>
      </c>
      <c r="E24" s="5">
        <v>5</v>
      </c>
      <c r="F24" s="6" t="s">
        <v>222</v>
      </c>
    </row>
    <row r="25" spans="1:6" x14ac:dyDescent="0.35">
      <c r="A25" s="24">
        <f>IF($B25=$A$1,MAX($A$2:$A24)+1,0)</f>
        <v>0</v>
      </c>
      <c r="B25" s="17" t="str">
        <f t="shared" si="0"/>
        <v>TV Traunstein</v>
      </c>
      <c r="C25" s="17" t="str">
        <f>VLOOKUP($B25,Vereine!$A:$B,2,FALSE)</f>
        <v>07-0206</v>
      </c>
      <c r="D25" s="3" t="s">
        <v>49</v>
      </c>
      <c r="E25" s="5">
        <v>6</v>
      </c>
      <c r="F25" s="6" t="s">
        <v>45</v>
      </c>
    </row>
    <row r="26" spans="1:6" x14ac:dyDescent="0.35">
      <c r="A26" s="24">
        <f>IF($B26=$A$1,MAX($A$2:$A25)+1,0)</f>
        <v>0</v>
      </c>
      <c r="B26" s="17" t="str">
        <f t="shared" si="0"/>
        <v>TSV Neubiberg-Ottobrunn</v>
      </c>
      <c r="C26" s="17" t="str">
        <f>VLOOKUP($B26,Vereine!$A:$B,2,FALSE)</f>
        <v>07-0146</v>
      </c>
      <c r="D26" s="3" t="s">
        <v>49</v>
      </c>
      <c r="E26" s="5">
        <v>7</v>
      </c>
      <c r="F26" s="6" t="s">
        <v>46</v>
      </c>
    </row>
    <row r="27" spans="1:6" x14ac:dyDescent="0.35">
      <c r="A27" s="24">
        <f>IF($B27=$A$1,MAX($A$2:$A26)+1,0)</f>
        <v>0</v>
      </c>
      <c r="B27" s="17" t="str">
        <f t="shared" si="0"/>
        <v>Kirchheimer SC</v>
      </c>
      <c r="C27" s="17" t="str">
        <f>VLOOKUP($B27,Vereine!$A:$B,2,FALSE)</f>
        <v>07-0097</v>
      </c>
      <c r="D27" s="3" t="s">
        <v>49</v>
      </c>
      <c r="E27" s="5">
        <v>8</v>
      </c>
      <c r="F27" s="6" t="s">
        <v>47</v>
      </c>
    </row>
    <row r="28" spans="1:6" x14ac:dyDescent="0.35">
      <c r="A28" s="24">
        <f>IF($B28=$A$1,MAX($A$2:$A27)+1,0)</f>
        <v>0</v>
      </c>
      <c r="B28" s="17" t="str">
        <f t="shared" si="0"/>
        <v>BC Pfaffenhofen-Scheyern</v>
      </c>
      <c r="C28" s="17" t="str">
        <f>VLOOKUP($B28,Vereine!$A:$B,2,FALSE)</f>
        <v>07-0286</v>
      </c>
      <c r="D28" s="3" t="s">
        <v>59</v>
      </c>
      <c r="E28" s="5">
        <v>1</v>
      </c>
      <c r="F28" s="6" t="s">
        <v>50</v>
      </c>
    </row>
    <row r="29" spans="1:6" x14ac:dyDescent="0.35">
      <c r="A29" s="24">
        <f>IF($B29=$A$1,MAX($A$2:$A28)+1,0)</f>
        <v>0</v>
      </c>
      <c r="B29" s="17" t="str">
        <f t="shared" si="0"/>
        <v>SG Allianz-Unterföhring</v>
      </c>
      <c r="C29" s="17" t="str">
        <f>VLOOKUP($B29,Vereine!$A:$B,2,FALSE)</f>
        <v>07-0129</v>
      </c>
      <c r="D29" s="3" t="s">
        <v>59</v>
      </c>
      <c r="E29" s="5">
        <v>2</v>
      </c>
      <c r="F29" s="7" t="s">
        <v>51</v>
      </c>
    </row>
    <row r="30" spans="1:6" x14ac:dyDescent="0.35">
      <c r="A30" s="24">
        <f>IF($B30=$A$1,MAX($A$2:$A29)+1,0)</f>
        <v>0</v>
      </c>
      <c r="B30" s="17" t="str">
        <f t="shared" si="0"/>
        <v>TSV Neufahrn</v>
      </c>
      <c r="C30" s="17" t="str">
        <f>VLOOKUP($B30,Vereine!$A:$B,2,FALSE)</f>
        <v>07-0148</v>
      </c>
      <c r="D30" s="3" t="s">
        <v>59</v>
      </c>
      <c r="E30" s="5">
        <v>3</v>
      </c>
      <c r="F30" s="6" t="s">
        <v>52</v>
      </c>
    </row>
    <row r="31" spans="1:6" x14ac:dyDescent="0.35">
      <c r="A31" s="24">
        <f>IF($B31=$A$1,MAX($A$2:$A30)+1,0)</f>
        <v>0</v>
      </c>
      <c r="B31" s="17" t="str">
        <f t="shared" si="0"/>
        <v>SV Lohhof</v>
      </c>
      <c r="C31" s="17" t="str">
        <f>VLOOKUP($B31,Vereine!$A:$B,2,FALSE)</f>
        <v>07-0113</v>
      </c>
      <c r="D31" s="3" t="s">
        <v>59</v>
      </c>
      <c r="E31" s="5">
        <v>4</v>
      </c>
      <c r="F31" s="6" t="s">
        <v>53</v>
      </c>
    </row>
    <row r="32" spans="1:6" x14ac:dyDescent="0.35">
      <c r="A32" s="24">
        <f>IF($B32=$A$1,MAX($A$2:$A31)+1,0)</f>
        <v>0</v>
      </c>
      <c r="B32" s="17" t="str">
        <f t="shared" si="0"/>
        <v>DJK Ingolstadt</v>
      </c>
      <c r="C32" s="17" t="str">
        <f>VLOOKUP($B32,Vereine!$A:$B,2,FALSE)</f>
        <v>07-0086</v>
      </c>
      <c r="D32" s="3" t="s">
        <v>59</v>
      </c>
      <c r="E32" s="5">
        <v>5</v>
      </c>
      <c r="F32" s="6" t="s">
        <v>54</v>
      </c>
    </row>
    <row r="33" spans="1:6" x14ac:dyDescent="0.35">
      <c r="A33" s="24">
        <f>IF($B33=$A$1,MAX($A$2:$A32)+1,0)</f>
        <v>0</v>
      </c>
      <c r="B33" s="17" t="str">
        <f t="shared" si="0"/>
        <v>TSV 1897 Kösching</v>
      </c>
      <c r="C33" s="17" t="str">
        <f>VLOOKUP($B33,Vereine!$A:$B,2,FALSE)</f>
        <v>07-0331</v>
      </c>
      <c r="D33" s="3" t="s">
        <v>59</v>
      </c>
      <c r="E33" s="5">
        <v>6</v>
      </c>
      <c r="F33" s="6" t="s">
        <v>55</v>
      </c>
    </row>
    <row r="34" spans="1:6" x14ac:dyDescent="0.35">
      <c r="A34" s="24">
        <f>IF($B34=$A$1,MAX($A$2:$A33)+1,0)</f>
        <v>0</v>
      </c>
      <c r="B34" s="17" t="str">
        <f t="shared" ref="B34:B65" si="1">LEFT(F34,LEN(F34)-2)</f>
        <v>TSV Haar</v>
      </c>
      <c r="C34" s="17" t="str">
        <f>VLOOKUP($B34,Vereine!$A:$B,2,FALSE)</f>
        <v>07-0393</v>
      </c>
      <c r="D34" s="3" t="s">
        <v>59</v>
      </c>
      <c r="E34" s="5">
        <v>7</v>
      </c>
      <c r="F34" s="6" t="s">
        <v>56</v>
      </c>
    </row>
    <row r="35" spans="1:6" x14ac:dyDescent="0.35">
      <c r="A35" s="24">
        <f>IF($B35=$A$1,MAX($A$2:$A34)+1,0)</f>
        <v>0</v>
      </c>
      <c r="B35" s="17" t="str">
        <f t="shared" si="1"/>
        <v>HVB-Club München</v>
      </c>
      <c r="C35" s="17" t="str">
        <f>VLOOKUP($B35,Vereine!$A:$B,2,FALSE)</f>
        <v>07-0130</v>
      </c>
      <c r="D35" s="3" t="s">
        <v>59</v>
      </c>
      <c r="E35" s="5">
        <v>8</v>
      </c>
      <c r="F35" s="6" t="s">
        <v>138</v>
      </c>
    </row>
    <row r="36" spans="1:6" x14ac:dyDescent="0.35">
      <c r="A36" s="24">
        <f>IF($B36=$A$1,MAX($A$2:$A35)+1,0)</f>
        <v>0</v>
      </c>
      <c r="B36" s="17" t="str">
        <f t="shared" si="1"/>
        <v>ESV München</v>
      </c>
      <c r="C36" s="17" t="str">
        <f>VLOOKUP($B36,Vereine!$A:$B,2,FALSE)</f>
        <v>07-0396</v>
      </c>
      <c r="D36" s="3" t="s">
        <v>59</v>
      </c>
      <c r="E36" s="5">
        <v>9</v>
      </c>
      <c r="F36" s="6" t="s">
        <v>58</v>
      </c>
    </row>
    <row r="37" spans="1:6" x14ac:dyDescent="0.35">
      <c r="A37" s="24">
        <f>IF($B37=$A$1,MAX($A$2:$A36)+1,0)</f>
        <v>0</v>
      </c>
      <c r="B37" s="17" t="str">
        <f t="shared" si="1"/>
        <v>SV Lohhof</v>
      </c>
      <c r="C37" s="17" t="str">
        <f>VLOOKUP($B37,Vereine!$A:$B,2,FALSE)</f>
        <v>07-0113</v>
      </c>
      <c r="D37" s="3" t="s">
        <v>68</v>
      </c>
      <c r="E37" s="5">
        <v>1</v>
      </c>
      <c r="F37" s="6" t="s">
        <v>60</v>
      </c>
    </row>
    <row r="38" spans="1:6" x14ac:dyDescent="0.35">
      <c r="A38" s="24">
        <f>IF($B38=$A$1,MAX($A$2:$A37)+1,0)</f>
        <v>0</v>
      </c>
      <c r="B38" s="17" t="str">
        <f t="shared" si="1"/>
        <v>SG Würmtal / Neuried</v>
      </c>
      <c r="C38" s="17" t="str">
        <f>VLOOKUP($B38,Vereine!$A:$B,2,FALSE)</f>
        <v>07-0378</v>
      </c>
      <c r="D38" s="3" t="s">
        <v>68</v>
      </c>
      <c r="E38" s="5">
        <v>2</v>
      </c>
      <c r="F38" s="6" t="s">
        <v>137</v>
      </c>
    </row>
    <row r="39" spans="1:6" x14ac:dyDescent="0.35">
      <c r="A39" s="24">
        <f>IF($B39=$A$1,MAX($A$2:$A38)+1,0)</f>
        <v>0</v>
      </c>
      <c r="B39" s="17" t="str">
        <f t="shared" si="1"/>
        <v>MTV 1879 München</v>
      </c>
      <c r="C39" s="17" t="str">
        <f>VLOOKUP($B39,Vereine!$A:$B,2,FALSE)</f>
        <v>07-0135</v>
      </c>
      <c r="D39" s="3" t="s">
        <v>68</v>
      </c>
      <c r="E39" s="5">
        <v>3</v>
      </c>
      <c r="F39" s="6" t="s">
        <v>61</v>
      </c>
    </row>
    <row r="40" spans="1:6" x14ac:dyDescent="0.35">
      <c r="A40" s="24">
        <f>IF($B40=$A$1,MAX($A$2:$A39)+1,0)</f>
        <v>0</v>
      </c>
      <c r="B40" s="17" t="str">
        <f t="shared" si="1"/>
        <v>FT München-Blumenau</v>
      </c>
      <c r="C40" s="17" t="str">
        <f>VLOOKUP($B40,Vereine!$A:$B,2,FALSE)</f>
        <v>07-0138</v>
      </c>
      <c r="D40" s="3" t="s">
        <v>68</v>
      </c>
      <c r="E40" s="5">
        <v>4</v>
      </c>
      <c r="F40" s="6" t="s">
        <v>62</v>
      </c>
    </row>
    <row r="41" spans="1:6" x14ac:dyDescent="0.35">
      <c r="A41" s="24">
        <f>IF($B41=$A$1,MAX($A$2:$A40)+1,0)</f>
        <v>0</v>
      </c>
      <c r="B41" s="17" t="str">
        <f t="shared" si="1"/>
        <v>SpVgg Erdweg</v>
      </c>
      <c r="C41" s="17" t="str">
        <f>VLOOKUP($B41,Vereine!$A:$B,2,FALSE)</f>
        <v>07-0278</v>
      </c>
      <c r="D41" s="3" t="s">
        <v>68</v>
      </c>
      <c r="E41" s="5">
        <v>5</v>
      </c>
      <c r="F41" s="6" t="s">
        <v>63</v>
      </c>
    </row>
    <row r="42" spans="1:6" x14ac:dyDescent="0.35">
      <c r="A42" s="24">
        <f>IF($B42=$A$1,MAX($A$2:$A41)+1,0)</f>
        <v>0</v>
      </c>
      <c r="B42" s="17" t="str">
        <f t="shared" si="1"/>
        <v>OSC München</v>
      </c>
      <c r="C42" s="17" t="str">
        <f>VLOOKUP($B42,Vereine!$A:$B,2,FALSE)</f>
        <v>07-0356</v>
      </c>
      <c r="D42" s="3" t="s">
        <v>68</v>
      </c>
      <c r="E42" s="5">
        <v>6</v>
      </c>
      <c r="F42" s="6" t="s">
        <v>64</v>
      </c>
    </row>
    <row r="43" spans="1:6" x14ac:dyDescent="0.35">
      <c r="A43" s="24">
        <f>IF($B43=$A$1,MAX($A$2:$A42)+1,0)</f>
        <v>0</v>
      </c>
      <c r="B43" s="17" t="str">
        <f t="shared" si="1"/>
        <v>BC Fürstenfeldbruck</v>
      </c>
      <c r="C43" s="17" t="str">
        <f>VLOOKUP($B43,Vereine!$A:$B,2,FALSE)</f>
        <v>07-0445</v>
      </c>
      <c r="D43" s="3" t="s">
        <v>68</v>
      </c>
      <c r="E43" s="5">
        <v>7</v>
      </c>
      <c r="F43" s="6" t="s">
        <v>65</v>
      </c>
    </row>
    <row r="44" spans="1:6" x14ac:dyDescent="0.35">
      <c r="A44" s="24">
        <f>IF($B44=$A$1,MAX($A$2:$A43)+1,0)</f>
        <v>0</v>
      </c>
      <c r="B44" s="17" t="str">
        <f t="shared" si="1"/>
        <v>ESV München</v>
      </c>
      <c r="C44" s="17" t="str">
        <f>VLOOKUP($B44,Vereine!$A:$B,2,FALSE)</f>
        <v>07-0396</v>
      </c>
      <c r="D44" s="3" t="s">
        <v>68</v>
      </c>
      <c r="E44" s="5">
        <v>8</v>
      </c>
      <c r="F44" s="6" t="s">
        <v>66</v>
      </c>
    </row>
    <row r="45" spans="1:6" x14ac:dyDescent="0.35">
      <c r="A45" s="24">
        <f>IF($B45=$A$1,MAX($A$2:$A44)+1,0)</f>
        <v>0</v>
      </c>
      <c r="B45" s="17" t="str">
        <f t="shared" si="1"/>
        <v>Vfl Kaufering</v>
      </c>
      <c r="C45" s="17" t="str">
        <f>VLOOKUP($B45,Vereine!$A:$B,2,FALSE)</f>
        <v>07-0093</v>
      </c>
      <c r="D45" s="3" t="s">
        <v>68</v>
      </c>
      <c r="E45" s="8">
        <v>9</v>
      </c>
      <c r="F45" s="9" t="s">
        <v>67</v>
      </c>
    </row>
    <row r="46" spans="1:6" x14ac:dyDescent="0.35">
      <c r="A46" s="24">
        <f>IF($B46=$A$1,MAX($A$2:$A45)+1,0)</f>
        <v>0</v>
      </c>
      <c r="B46" s="17" t="str">
        <f t="shared" si="1"/>
        <v>TSV Isen</v>
      </c>
      <c r="C46" s="17" t="str">
        <f>VLOOKUP($B46,Vereine!$A:$B,2,FALSE)</f>
        <v>07-0090</v>
      </c>
      <c r="D46" s="3" t="s">
        <v>78</v>
      </c>
      <c r="E46" s="5">
        <v>1</v>
      </c>
      <c r="F46" s="6" t="s">
        <v>69</v>
      </c>
    </row>
    <row r="47" spans="1:6" x14ac:dyDescent="0.35">
      <c r="A47" s="24">
        <f>IF($B47=$A$1,MAX($A$2:$A46)+1,0)</f>
        <v>0</v>
      </c>
      <c r="B47" s="17" t="str">
        <f t="shared" si="1"/>
        <v>ESV München</v>
      </c>
      <c r="C47" s="17" t="str">
        <f>VLOOKUP($B47,Vereine!$A:$B,2,FALSE)</f>
        <v>07-0396</v>
      </c>
      <c r="D47" s="3" t="s">
        <v>78</v>
      </c>
      <c r="E47" s="5">
        <v>2</v>
      </c>
      <c r="F47" s="6" t="s">
        <v>70</v>
      </c>
    </row>
    <row r="48" spans="1:6" x14ac:dyDescent="0.35">
      <c r="A48" s="24">
        <f>IF($B48=$A$1,MAX($A$2:$A47)+1,0)</f>
        <v>0</v>
      </c>
      <c r="B48" s="17" t="str">
        <f t="shared" si="1"/>
        <v>TuS Geretsried</v>
      </c>
      <c r="C48" s="17" t="str">
        <f>VLOOKUP($B48,Vereine!$A:$B,2,FALSE)</f>
        <v>07-0062</v>
      </c>
      <c r="D48" s="3" t="s">
        <v>78</v>
      </c>
      <c r="E48" s="5">
        <v>3</v>
      </c>
      <c r="F48" s="6" t="s">
        <v>71</v>
      </c>
    </row>
    <row r="49" spans="1:6" x14ac:dyDescent="0.35">
      <c r="A49" s="24">
        <f>IF($B49=$A$1,MAX($A$2:$A48)+1,0)</f>
        <v>0</v>
      </c>
      <c r="B49" s="17" t="str">
        <f t="shared" si="1"/>
        <v>SV DJK Taufkirchen</v>
      </c>
      <c r="C49" s="17" t="str">
        <f>VLOOKUP($B49,Vereine!$A:$B,2,FALSE)</f>
        <v>07-0312</v>
      </c>
      <c r="D49" s="3" t="s">
        <v>78</v>
      </c>
      <c r="E49" s="10">
        <v>4</v>
      </c>
      <c r="F49" s="9" t="s">
        <v>72</v>
      </c>
    </row>
    <row r="50" spans="1:6" x14ac:dyDescent="0.35">
      <c r="A50" s="24">
        <f>IF($B50=$A$1,MAX($A$2:$A49)+1,0)</f>
        <v>0</v>
      </c>
      <c r="B50" s="17" t="str">
        <f t="shared" si="1"/>
        <v>TSV 1865 Murnau</v>
      </c>
      <c r="C50" s="17" t="str">
        <f>VLOOKUP($B50,Vereine!$A:$B,2,FALSE)</f>
        <v>07-0145</v>
      </c>
      <c r="D50" s="3" t="s">
        <v>78</v>
      </c>
      <c r="E50" s="5">
        <v>5</v>
      </c>
      <c r="F50" s="6" t="s">
        <v>73</v>
      </c>
    </row>
    <row r="51" spans="1:6" x14ac:dyDescent="0.35">
      <c r="A51" s="24">
        <f>IF($B51=$A$1,MAX($A$2:$A50)+1,0)</f>
        <v>0</v>
      </c>
      <c r="B51" s="17" t="str">
        <f t="shared" si="1"/>
        <v>Polizei SV München</v>
      </c>
      <c r="C51" s="17" t="str">
        <f>VLOOKUP($B51,Vereine!$A:$B,2,FALSE)</f>
        <v>07-0134</v>
      </c>
      <c r="D51" s="3" t="s">
        <v>78</v>
      </c>
      <c r="E51" s="5">
        <v>6</v>
      </c>
      <c r="F51" s="6" t="s">
        <v>74</v>
      </c>
    </row>
    <row r="52" spans="1:6" x14ac:dyDescent="0.35">
      <c r="A52" s="24">
        <f>IF($B52=$A$1,MAX($A$2:$A51)+1,0)</f>
        <v>0</v>
      </c>
      <c r="B52" s="17" t="str">
        <f t="shared" si="1"/>
        <v>TSV Oberhaching-Deisenhofen</v>
      </c>
      <c r="C52" s="17" t="str">
        <f>VLOOKUP($B52,Vereine!$A:$B,2,FALSE)</f>
        <v>07-0161</v>
      </c>
      <c r="D52" s="3" t="s">
        <v>78</v>
      </c>
      <c r="E52" s="5">
        <v>7</v>
      </c>
      <c r="F52" s="6" t="s">
        <v>75</v>
      </c>
    </row>
    <row r="53" spans="1:6" x14ac:dyDescent="0.35">
      <c r="A53" s="24">
        <f>IF($B53=$A$1,MAX($A$2:$A52)+1,0)</f>
        <v>0</v>
      </c>
      <c r="B53" s="17" t="str">
        <f t="shared" si="1"/>
        <v>TSV 1847 Weilheim</v>
      </c>
      <c r="C53" s="17" t="str">
        <f>VLOOKUP($B53,Vereine!$A:$B,2,FALSE)</f>
        <v>07-0401</v>
      </c>
      <c r="D53" s="3" t="s">
        <v>78</v>
      </c>
      <c r="E53" s="8">
        <v>8</v>
      </c>
      <c r="F53" s="7" t="s">
        <v>76</v>
      </c>
    </row>
    <row r="54" spans="1:6" x14ac:dyDescent="0.35">
      <c r="A54" s="24">
        <f>IF($B54=$A$1,MAX($A$2:$A53)+1,0)</f>
        <v>0</v>
      </c>
      <c r="B54" s="17" t="str">
        <f t="shared" si="1"/>
        <v>FT München Süd</v>
      </c>
      <c r="C54" s="17" t="str">
        <f>VLOOKUP($B54,Vereine!$A:$B,2,FALSE)</f>
        <v>07-0301</v>
      </c>
      <c r="D54" s="3" t="s">
        <v>78</v>
      </c>
      <c r="E54" s="8">
        <v>9</v>
      </c>
      <c r="F54" s="6" t="s">
        <v>136</v>
      </c>
    </row>
    <row r="55" spans="1:6" x14ac:dyDescent="0.35">
      <c r="A55" s="24">
        <f>IF($B55=$A$1,MAX($A$2:$A54)+1,0)</f>
        <v>0</v>
      </c>
      <c r="B55" s="17" t="str">
        <f t="shared" si="1"/>
        <v>TSV Vaterstetten</v>
      </c>
      <c r="C55" s="17" t="str">
        <f>VLOOKUP($B55,Vereine!$A:$B,2,FALSE)</f>
        <v>07-0304</v>
      </c>
      <c r="D55" s="3" t="s">
        <v>88</v>
      </c>
      <c r="E55" s="5">
        <v>1</v>
      </c>
      <c r="F55" s="6" t="s">
        <v>79</v>
      </c>
    </row>
    <row r="56" spans="1:6" x14ac:dyDescent="0.35">
      <c r="A56" s="24">
        <f>IF($B56=$A$1,MAX($A$2:$A55)+1,0)</f>
        <v>0</v>
      </c>
      <c r="B56" s="17" t="str">
        <f t="shared" si="1"/>
        <v>1. BC 1954 München</v>
      </c>
      <c r="C56" s="17" t="str">
        <f>VLOOKUP($B56,Vereine!$A:$B,2,FALSE)</f>
        <v>07-0127</v>
      </c>
      <c r="D56" s="3" t="s">
        <v>88</v>
      </c>
      <c r="E56" s="5">
        <v>2</v>
      </c>
      <c r="F56" s="6" t="s">
        <v>80</v>
      </c>
    </row>
    <row r="57" spans="1:6" x14ac:dyDescent="0.35">
      <c r="A57" s="24">
        <f>IF($B57=$A$1,MAX($A$2:$A56)+1,0)</f>
        <v>0</v>
      </c>
      <c r="B57" s="17" t="str">
        <f t="shared" si="1"/>
        <v>Team München</v>
      </c>
      <c r="C57" s="17" t="str">
        <f>VLOOKUP($B57,Vereine!$A:$B,2,FALSE)</f>
        <v>07-0372</v>
      </c>
      <c r="D57" s="3" t="s">
        <v>88</v>
      </c>
      <c r="E57" s="5">
        <v>3</v>
      </c>
      <c r="F57" s="6" t="s">
        <v>81</v>
      </c>
    </row>
    <row r="58" spans="1:6" x14ac:dyDescent="0.35">
      <c r="A58" s="24">
        <f>IF($B58=$A$1,MAX($A$2:$A57)+1,0)</f>
        <v>0</v>
      </c>
      <c r="B58" s="17" t="str">
        <f t="shared" si="1"/>
        <v>TSV Ebersberg</v>
      </c>
      <c r="C58" s="17" t="str">
        <f>VLOOKUP($B58,Vereine!$A:$B,2,FALSE)</f>
        <v>07-0308</v>
      </c>
      <c r="D58" s="3" t="s">
        <v>88</v>
      </c>
      <c r="E58" s="5">
        <v>4</v>
      </c>
      <c r="F58" s="6" t="s">
        <v>82</v>
      </c>
    </row>
    <row r="59" spans="1:6" x14ac:dyDescent="0.35">
      <c r="A59" s="24">
        <f>IF($B59=$A$1,MAX($A$2:$A58)+1,0)</f>
        <v>0</v>
      </c>
      <c r="B59" s="17" t="str">
        <f t="shared" si="1"/>
        <v>TV Markt Schwaben</v>
      </c>
      <c r="C59" s="17" t="str">
        <f>VLOOKUP($B59,Vereine!$A:$B,2,FALSE)</f>
        <v>07-0116</v>
      </c>
      <c r="D59" s="3" t="s">
        <v>88</v>
      </c>
      <c r="E59" s="5">
        <v>5</v>
      </c>
      <c r="F59" s="6" t="s">
        <v>83</v>
      </c>
    </row>
    <row r="60" spans="1:6" x14ac:dyDescent="0.35">
      <c r="A60" s="24">
        <f>IF($B60=$A$1,MAX($A$2:$A59)+1,0)</f>
        <v>0</v>
      </c>
      <c r="B60" s="17" t="str">
        <f t="shared" si="1"/>
        <v>TV 1868 Burghausen</v>
      </c>
      <c r="C60" s="17" t="str">
        <f>VLOOKUP($B60,Vereine!$A:$B,2,FALSE)</f>
        <v>07-0027</v>
      </c>
      <c r="D60" s="3" t="s">
        <v>88</v>
      </c>
      <c r="E60" s="5">
        <v>6</v>
      </c>
      <c r="F60" s="6" t="s">
        <v>84</v>
      </c>
    </row>
    <row r="61" spans="1:6" x14ac:dyDescent="0.35">
      <c r="A61" s="24">
        <f>IF($B61=$A$1,MAX($A$2:$A60)+1,0)</f>
        <v>0</v>
      </c>
      <c r="B61" s="17" t="str">
        <f t="shared" si="1"/>
        <v>TSV Neubiberg-Ottobrunn</v>
      </c>
      <c r="C61" s="17" t="str">
        <f>VLOOKUP($B61,Vereine!$A:$B,2,FALSE)</f>
        <v>07-0146</v>
      </c>
      <c r="D61" s="3" t="s">
        <v>88</v>
      </c>
      <c r="E61" s="5">
        <v>7</v>
      </c>
      <c r="F61" s="6" t="s">
        <v>85</v>
      </c>
    </row>
    <row r="62" spans="1:6" x14ac:dyDescent="0.35">
      <c r="A62" s="24">
        <f>IF($B62=$A$1,MAX($A$2:$A61)+1,0)</f>
        <v>0</v>
      </c>
      <c r="B62" s="17" t="str">
        <f t="shared" si="1"/>
        <v>TuS Prien</v>
      </c>
      <c r="C62" s="17" t="str">
        <f>VLOOKUP($B62,Vereine!$A:$B,2,FALSE)</f>
        <v>07-0170</v>
      </c>
      <c r="D62" s="3" t="s">
        <v>88</v>
      </c>
      <c r="E62" s="5">
        <v>8</v>
      </c>
      <c r="F62" s="6" t="s">
        <v>86</v>
      </c>
    </row>
    <row r="63" spans="1:6" x14ac:dyDescent="0.35">
      <c r="A63" s="24">
        <f>IF($B63=$A$1,MAX($A$2:$A62)+1,0)</f>
        <v>0</v>
      </c>
      <c r="B63" s="17" t="str">
        <f t="shared" si="1"/>
        <v>TSV Erding</v>
      </c>
      <c r="C63" s="17" t="str">
        <f>VLOOKUP($B63,Vereine!$A:$B,2,FALSE)</f>
        <v>07-0046</v>
      </c>
      <c r="D63" s="3" t="s">
        <v>88</v>
      </c>
      <c r="E63" s="5">
        <v>9</v>
      </c>
      <c r="F63" s="7" t="s">
        <v>87</v>
      </c>
    </row>
    <row r="64" spans="1:6" x14ac:dyDescent="0.35">
      <c r="A64" s="24">
        <f>IF($B64=$A$1,MAX($A$2:$A63)+1,0)</f>
        <v>0</v>
      </c>
      <c r="B64" s="17" t="str">
        <f t="shared" si="1"/>
        <v>SV Lohhof</v>
      </c>
      <c r="C64" s="17" t="str">
        <f>VLOOKUP($B64,Vereine!$A:$B,2,FALSE)</f>
        <v>07-0113</v>
      </c>
      <c r="D64" s="3" t="s">
        <v>89</v>
      </c>
      <c r="E64" s="5">
        <v>1</v>
      </c>
      <c r="F64" s="6" t="s">
        <v>101</v>
      </c>
    </row>
    <row r="65" spans="1:6" x14ac:dyDescent="0.35">
      <c r="A65" s="24">
        <f>IF($B65=$A$1,MAX($A$2:$A64)+1,0)</f>
        <v>0</v>
      </c>
      <c r="B65" s="17" t="str">
        <f t="shared" si="1"/>
        <v>SG Allianz-Unterföhring</v>
      </c>
      <c r="C65" s="17" t="str">
        <f>VLOOKUP($B65,Vereine!$A:$B,2,FALSE)</f>
        <v>07-0129</v>
      </c>
      <c r="D65" s="3" t="s">
        <v>89</v>
      </c>
      <c r="E65" s="8">
        <v>2</v>
      </c>
      <c r="F65" s="7" t="s">
        <v>102</v>
      </c>
    </row>
    <row r="66" spans="1:6" x14ac:dyDescent="0.35">
      <c r="A66" s="24">
        <f>IF($B66=$A$1,MAX($A$2:$A65)+1,0)</f>
        <v>0</v>
      </c>
      <c r="B66" s="17" t="str">
        <f t="shared" ref="B66:B99" si="2">LEFT(F66,LEN(F66)-2)</f>
        <v>BC Pfaffenhofen-Scheyern</v>
      </c>
      <c r="C66" s="17" t="str">
        <f>VLOOKUP($B66,Vereine!$A:$B,2,FALSE)</f>
        <v>07-0286</v>
      </c>
      <c r="D66" s="3" t="s">
        <v>89</v>
      </c>
      <c r="E66" s="5">
        <v>3</v>
      </c>
      <c r="F66" s="6" t="s">
        <v>103</v>
      </c>
    </row>
    <row r="67" spans="1:6" x14ac:dyDescent="0.35">
      <c r="A67" s="24">
        <f>IF($B67=$A$1,MAX($A$2:$A66)+1,0)</f>
        <v>0</v>
      </c>
      <c r="B67" s="17" t="str">
        <f t="shared" si="2"/>
        <v>BSV Neuburg</v>
      </c>
      <c r="C67" s="17" t="str">
        <f>VLOOKUP($B67,Vereine!$A:$B,2,FALSE)</f>
        <v>07-0147</v>
      </c>
      <c r="D67" s="3" t="s">
        <v>89</v>
      </c>
      <c r="E67" s="5">
        <v>4</v>
      </c>
      <c r="F67" s="6" t="s">
        <v>104</v>
      </c>
    </row>
    <row r="68" spans="1:6" x14ac:dyDescent="0.35">
      <c r="A68" s="24">
        <f>IF($B68=$A$1,MAX($A$2:$A67)+1,0)</f>
        <v>0</v>
      </c>
      <c r="B68" s="17" t="str">
        <f t="shared" si="2"/>
        <v>TSV 1897 Kösching</v>
      </c>
      <c r="C68" s="17" t="str">
        <f>VLOOKUP($B68,Vereine!$A:$B,2,FALSE)</f>
        <v>07-0331</v>
      </c>
      <c r="D68" s="3" t="s">
        <v>89</v>
      </c>
      <c r="E68" s="5">
        <v>5</v>
      </c>
      <c r="F68" s="6" t="s">
        <v>105</v>
      </c>
    </row>
    <row r="69" spans="1:6" x14ac:dyDescent="0.35">
      <c r="A69" s="24">
        <f>IF($B69=$A$1,MAX($A$2:$A68)+1,0)</f>
        <v>0</v>
      </c>
      <c r="B69" s="17" t="str">
        <f t="shared" si="2"/>
        <v>DJK Eichstätt</v>
      </c>
      <c r="C69" s="17" t="str">
        <f>VLOOKUP($B69,Vereine!$A:$B,2,FALSE)</f>
        <v>07-0045</v>
      </c>
      <c r="D69" s="3" t="s">
        <v>89</v>
      </c>
      <c r="E69" s="5">
        <v>6</v>
      </c>
      <c r="F69" s="6" t="s">
        <v>106</v>
      </c>
    </row>
    <row r="70" spans="1:6" x14ac:dyDescent="0.35">
      <c r="A70" s="24">
        <f>IF($B70=$A$1,MAX($A$2:$A69)+1,0)</f>
        <v>0</v>
      </c>
      <c r="B70" s="17" t="str">
        <f t="shared" si="2"/>
        <v>TSV Neufahrn</v>
      </c>
      <c r="C70" s="17" t="str">
        <f>VLOOKUP($B70,Vereine!$A:$B,2,FALSE)</f>
        <v>07-0148</v>
      </c>
      <c r="D70" s="3" t="s">
        <v>89</v>
      </c>
      <c r="E70" s="5">
        <v>7</v>
      </c>
      <c r="F70" s="6" t="s">
        <v>107</v>
      </c>
    </row>
    <row r="71" spans="1:6" x14ac:dyDescent="0.35">
      <c r="A71" s="24">
        <f>IF($B71=$A$1,MAX($A$2:$A70)+1,0)</f>
        <v>0</v>
      </c>
      <c r="B71" s="17" t="str">
        <f t="shared" si="2"/>
        <v>DJK Ingolstadt</v>
      </c>
      <c r="C71" s="17" t="str">
        <f>VLOOKUP($B71,Vereine!$A:$B,2,FALSE)</f>
        <v>07-0086</v>
      </c>
      <c r="D71" s="3" t="s">
        <v>89</v>
      </c>
      <c r="E71" s="5">
        <v>8</v>
      </c>
      <c r="F71" s="6" t="s">
        <v>108</v>
      </c>
    </row>
    <row r="72" spans="1:6" x14ac:dyDescent="0.35">
      <c r="A72" s="24">
        <f>IF($B72=$A$1,MAX($A$2:$A71)+1,0)</f>
        <v>0</v>
      </c>
      <c r="B72" s="17" t="str">
        <f t="shared" si="2"/>
        <v>BC Freising 1969</v>
      </c>
      <c r="C72" s="17" t="str">
        <f>VLOOKUP($B72,Vereine!$A:$B,2,FALSE)</f>
        <v>07-0053</v>
      </c>
      <c r="D72" s="3" t="s">
        <v>89</v>
      </c>
      <c r="E72" s="11">
        <v>9</v>
      </c>
      <c r="F72" s="12" t="s">
        <v>109</v>
      </c>
    </row>
    <row r="73" spans="1:6" x14ac:dyDescent="0.35">
      <c r="A73" s="24">
        <f>IF($B73=$A$1,MAX($A$2:$A72)+1,0)</f>
        <v>0</v>
      </c>
      <c r="B73" s="17" t="str">
        <f t="shared" si="2"/>
        <v>SG Unterpfaffenhofen-Germering</v>
      </c>
      <c r="C73" s="17" t="str">
        <f>VLOOKUP($B73,Vereine!$A:$B,2,FALSE)</f>
        <v>07-0210</v>
      </c>
      <c r="D73" s="3" t="s">
        <v>90</v>
      </c>
      <c r="E73" s="5">
        <v>1</v>
      </c>
      <c r="F73" s="6" t="s">
        <v>93</v>
      </c>
    </row>
    <row r="74" spans="1:6" x14ac:dyDescent="0.35">
      <c r="A74" s="24">
        <f>IF($B74=$A$1,MAX($A$2:$A73)+1,0)</f>
        <v>0</v>
      </c>
      <c r="B74" s="17" t="str">
        <f t="shared" si="2"/>
        <v>ESV Neuaubing</v>
      </c>
      <c r="C74" s="17" t="str">
        <f>VLOOKUP($B74,Vereine!$A:$B,2,FALSE)</f>
        <v>07-0142</v>
      </c>
      <c r="D74" s="3" t="s">
        <v>90</v>
      </c>
      <c r="E74" s="5">
        <v>2</v>
      </c>
      <c r="F74" s="12" t="s">
        <v>94</v>
      </c>
    </row>
    <row r="75" spans="1:6" x14ac:dyDescent="0.35">
      <c r="A75" s="24">
        <f>IF($B75=$A$1,MAX($A$2:$A74)+1,0)</f>
        <v>0</v>
      </c>
      <c r="B75" s="17" t="str">
        <f t="shared" si="2"/>
        <v>SV Esting</v>
      </c>
      <c r="C75" s="17" t="str">
        <f>VLOOKUP($B75,Vereine!$A:$B,2,FALSE)</f>
        <v>07-0387</v>
      </c>
      <c r="D75" s="3" t="s">
        <v>90</v>
      </c>
      <c r="E75" s="5">
        <v>3</v>
      </c>
      <c r="F75" s="6" t="s">
        <v>95</v>
      </c>
    </row>
    <row r="76" spans="1:6" x14ac:dyDescent="0.35">
      <c r="A76" s="24">
        <f>IF($B76=$A$1,MAX($A$2:$A75)+1,0)</f>
        <v>0</v>
      </c>
      <c r="B76" s="17" t="str">
        <f t="shared" si="2"/>
        <v>FT München-Blumenau</v>
      </c>
      <c r="C76" s="17" t="str">
        <f>VLOOKUP($B76,Vereine!$A:$B,2,FALSE)</f>
        <v>07-0138</v>
      </c>
      <c r="D76" s="3" t="s">
        <v>90</v>
      </c>
      <c r="E76" s="5">
        <v>4</v>
      </c>
      <c r="F76" s="6" t="s">
        <v>96</v>
      </c>
    </row>
    <row r="77" spans="1:6" x14ac:dyDescent="0.35">
      <c r="A77" s="24">
        <f>IF($B77=$A$1,MAX($A$2:$A76)+1,0)</f>
        <v>0</v>
      </c>
      <c r="B77" s="17" t="str">
        <f t="shared" si="2"/>
        <v>SG Giliching / Angelsried</v>
      </c>
      <c r="C77" s="17" t="str">
        <f>VLOOKUP($B77,Vereine!$A:$B,2,FALSE)</f>
        <v>07-0409</v>
      </c>
      <c r="D77" s="3" t="s">
        <v>90</v>
      </c>
      <c r="E77" s="5">
        <v>5</v>
      </c>
      <c r="F77" s="6" t="s">
        <v>135</v>
      </c>
    </row>
    <row r="78" spans="1:6" x14ac:dyDescent="0.35">
      <c r="A78" s="24">
        <f>IF($B78=$A$1,MAX($A$2:$A77)+1,0)</f>
        <v>0</v>
      </c>
      <c r="B78" s="17" t="str">
        <f t="shared" si="2"/>
        <v>TSV Türkenfeld 1923</v>
      </c>
      <c r="C78" s="17" t="str">
        <f>VLOOKUP($B78,Vereine!$A:$B,2,FALSE)</f>
        <v>07-0434</v>
      </c>
      <c r="D78" s="3" t="s">
        <v>90</v>
      </c>
      <c r="E78" s="5">
        <v>6</v>
      </c>
      <c r="F78" s="7" t="s">
        <v>133</v>
      </c>
    </row>
    <row r="79" spans="1:6" x14ac:dyDescent="0.35">
      <c r="A79" s="24">
        <f>IF($B79=$A$1,MAX($A$2:$A78)+1,0)</f>
        <v>0</v>
      </c>
      <c r="B79" s="17" t="str">
        <f t="shared" si="2"/>
        <v>SG Unterpfaffenhofen-Germering</v>
      </c>
      <c r="C79" s="17" t="str">
        <f>VLOOKUP($B79,Vereine!$A:$B,2,FALSE)</f>
        <v>07-0210</v>
      </c>
      <c r="D79" s="3" t="s">
        <v>90</v>
      </c>
      <c r="E79" s="5">
        <v>7</v>
      </c>
      <c r="F79" s="6" t="s">
        <v>98</v>
      </c>
    </row>
    <row r="80" spans="1:6" x14ac:dyDescent="0.35">
      <c r="A80" s="24">
        <f>IF($B80=$A$1,MAX($A$2:$A79)+1,0)</f>
        <v>0</v>
      </c>
      <c r="B80" s="17" t="str">
        <f t="shared" si="2"/>
        <v>Vfl Kaufering</v>
      </c>
      <c r="C80" s="17" t="str">
        <f>VLOOKUP($B80,Vereine!$A:$B,2,FALSE)</f>
        <v>07-0093</v>
      </c>
      <c r="D80" s="3" t="s">
        <v>90</v>
      </c>
      <c r="E80" s="5">
        <v>8</v>
      </c>
      <c r="F80" s="6" t="s">
        <v>99</v>
      </c>
    </row>
    <row r="81" spans="1:6" x14ac:dyDescent="0.35">
      <c r="A81" s="24">
        <f>IF($B81=$A$1,MAX($A$2:$A80)+1,0)</f>
        <v>0</v>
      </c>
      <c r="B81" s="17" t="str">
        <f t="shared" si="2"/>
        <v>TSV Eintracht Karlsfeld</v>
      </c>
      <c r="C81" s="17" t="str">
        <f>VLOOKUP($B81,Vereine!$A:$B,2,FALSE)</f>
        <v>07-0297</v>
      </c>
      <c r="D81" s="3" t="s">
        <v>90</v>
      </c>
      <c r="E81" s="8">
        <v>9</v>
      </c>
      <c r="F81" s="7" t="s">
        <v>100</v>
      </c>
    </row>
    <row r="82" spans="1:6" x14ac:dyDescent="0.35">
      <c r="A82" s="24">
        <f>IF($B82=$A$1,MAX($A$2:$A81)+1,0)</f>
        <v>0</v>
      </c>
      <c r="B82" s="17" t="str">
        <f t="shared" si="2"/>
        <v>TuS Geretsried</v>
      </c>
      <c r="C82" s="17" t="str">
        <f>VLOOKUP($B82,Vereine!$A:$B,2,FALSE)</f>
        <v>07-0062</v>
      </c>
      <c r="D82" s="3" t="s">
        <v>91</v>
      </c>
      <c r="E82" s="5">
        <v>1</v>
      </c>
      <c r="F82" s="6" t="s">
        <v>110</v>
      </c>
    </row>
    <row r="83" spans="1:6" x14ac:dyDescent="0.35">
      <c r="A83" s="24">
        <f>IF($B83=$A$1,MAX($A$2:$A82)+1,0)</f>
        <v>0</v>
      </c>
      <c r="B83" s="17" t="str">
        <f t="shared" si="2"/>
        <v>TSV Neubiberg-Ottobrunn</v>
      </c>
      <c r="C83" s="17" t="str">
        <f>VLOOKUP($B83,Vereine!$A:$B,2,FALSE)</f>
        <v>07-0146</v>
      </c>
      <c r="D83" s="3" t="s">
        <v>91</v>
      </c>
      <c r="E83" s="5">
        <v>2</v>
      </c>
      <c r="F83" s="6" t="s">
        <v>111</v>
      </c>
    </row>
    <row r="84" spans="1:6" x14ac:dyDescent="0.35">
      <c r="A84" s="24">
        <f>IF($B84=$A$1,MAX($A$2:$A83)+1,0)</f>
        <v>0</v>
      </c>
      <c r="B84" s="17" t="str">
        <f t="shared" si="2"/>
        <v>1. BC 1954 München</v>
      </c>
      <c r="C84" s="17" t="str">
        <f>VLOOKUP($B84,Vereine!$A:$B,2,FALSE)</f>
        <v>07-0127</v>
      </c>
      <c r="D84" s="3" t="s">
        <v>91</v>
      </c>
      <c r="E84" s="5">
        <v>3</v>
      </c>
      <c r="F84" s="13" t="s">
        <v>112</v>
      </c>
    </row>
    <row r="85" spans="1:6" x14ac:dyDescent="0.35">
      <c r="A85" s="24">
        <f>IF($B85=$A$1,MAX($A$2:$A84)+1,0)</f>
        <v>0</v>
      </c>
      <c r="B85" s="17" t="str">
        <f t="shared" si="2"/>
        <v>TSV 1877 Ebersberg</v>
      </c>
      <c r="C85" s="17" t="str">
        <f>VLOOKUP($B85,Vereine!$A:$B,2,FALSE)</f>
        <v>07-0308</v>
      </c>
      <c r="D85" s="3" t="s">
        <v>91</v>
      </c>
      <c r="E85" s="8">
        <v>4</v>
      </c>
      <c r="F85" s="6" t="s">
        <v>113</v>
      </c>
    </row>
    <row r="86" spans="1:6" x14ac:dyDescent="0.35">
      <c r="A86" s="24">
        <f>IF($B86=$A$1,MAX($A$2:$A85)+1,0)</f>
        <v>0</v>
      </c>
      <c r="B86" s="17" t="str">
        <f t="shared" si="2"/>
        <v>TSV 1880 Starnberg</v>
      </c>
      <c r="C86" s="17" t="str">
        <f>VLOOKUP($B86,Vereine!$A:$B,2,FALSE)</f>
        <v>07-0197</v>
      </c>
      <c r="D86" s="3" t="s">
        <v>91</v>
      </c>
      <c r="E86" s="5">
        <v>5</v>
      </c>
      <c r="F86" s="12" t="s">
        <v>131</v>
      </c>
    </row>
    <row r="87" spans="1:6" x14ac:dyDescent="0.35">
      <c r="A87" s="24">
        <f>IF($B87=$A$1,MAX($A$2:$A86)+1,0)</f>
        <v>0</v>
      </c>
      <c r="B87" s="17" t="str">
        <f t="shared" si="2"/>
        <v>TSV Oberhaching-Deisenhofen</v>
      </c>
      <c r="C87" s="17" t="str">
        <f>VLOOKUP($B87,Vereine!$A:$B,2,FALSE)</f>
        <v>07-0161</v>
      </c>
      <c r="D87" s="3" t="s">
        <v>91</v>
      </c>
      <c r="E87" s="5">
        <v>6</v>
      </c>
      <c r="F87" s="6" t="s">
        <v>114</v>
      </c>
    </row>
    <row r="88" spans="1:6" x14ac:dyDescent="0.35">
      <c r="A88" s="24">
        <f>IF($B88=$A$1,MAX($A$2:$A87)+1,0)</f>
        <v>0</v>
      </c>
      <c r="B88" s="17" t="str">
        <f t="shared" si="2"/>
        <v>TSV Penzberg</v>
      </c>
      <c r="C88" s="17" t="str">
        <f>VLOOKUP($B88,Vereine!$A:$B,2,FALSE)</f>
        <v>07-0167</v>
      </c>
      <c r="D88" s="3" t="s">
        <v>91</v>
      </c>
      <c r="E88" s="5">
        <v>7</v>
      </c>
      <c r="F88" s="6" t="s">
        <v>130</v>
      </c>
    </row>
    <row r="89" spans="1:6" x14ac:dyDescent="0.35">
      <c r="A89" s="24">
        <f>IF($B89=$A$1,MAX($A$2:$A88)+1,0)</f>
        <v>0</v>
      </c>
      <c r="B89" s="17" t="str">
        <f t="shared" si="2"/>
        <v>Polizei SV München</v>
      </c>
      <c r="C89" s="17" t="str">
        <f>VLOOKUP($B89,Vereine!$A:$B,2,FALSE)</f>
        <v>07-0134</v>
      </c>
      <c r="D89" s="3" t="s">
        <v>91</v>
      </c>
      <c r="E89" s="5">
        <v>8</v>
      </c>
      <c r="F89" s="6" t="s">
        <v>116</v>
      </c>
    </row>
    <row r="90" spans="1:6" x14ac:dyDescent="0.35">
      <c r="A90" s="24">
        <f>IF($B90=$A$1,MAX($A$2:$A89)+1,0)</f>
        <v>0</v>
      </c>
      <c r="B90" s="17" t="str">
        <f t="shared" si="2"/>
        <v>ESV Neuaubing</v>
      </c>
      <c r="C90" s="17" t="str">
        <f>VLOOKUP($B90,Vereine!$A:$B,2,FALSE)</f>
        <v>07-0142</v>
      </c>
      <c r="D90" s="3" t="s">
        <v>91</v>
      </c>
      <c r="E90" s="14">
        <v>9</v>
      </c>
      <c r="F90" s="15" t="s">
        <v>117</v>
      </c>
    </row>
    <row r="91" spans="1:6" x14ac:dyDescent="0.35">
      <c r="A91" s="24">
        <f>IF($B91=$A$1,MAX($A$2:$A90)+1,0)</f>
        <v>0</v>
      </c>
      <c r="B91" s="17" t="str">
        <f t="shared" si="2"/>
        <v>TuS Geretsried</v>
      </c>
      <c r="C91" s="17" t="str">
        <f>VLOOKUP($B91,Vereine!$A:$B,2,FALSE)</f>
        <v>07-0062</v>
      </c>
      <c r="D91" s="3" t="s">
        <v>92</v>
      </c>
      <c r="E91" s="5">
        <v>1</v>
      </c>
      <c r="F91" s="6" t="s">
        <v>118</v>
      </c>
    </row>
    <row r="92" spans="1:6" x14ac:dyDescent="0.35">
      <c r="A92" s="24">
        <f>IF($B92=$A$1,MAX($A$2:$A91)+1,0)</f>
        <v>0</v>
      </c>
      <c r="B92" s="17" t="str">
        <f t="shared" si="2"/>
        <v>PTSV Rosenheim</v>
      </c>
      <c r="C92" s="17" t="str">
        <f>VLOOKUP($B92,Vereine!$A:$B,2,FALSE)</f>
        <v>07-0183</v>
      </c>
      <c r="D92" s="3" t="s">
        <v>92</v>
      </c>
      <c r="E92" s="5">
        <v>2</v>
      </c>
      <c r="F92" s="6" t="s">
        <v>119</v>
      </c>
    </row>
    <row r="93" spans="1:6" x14ac:dyDescent="0.35">
      <c r="A93" s="24">
        <f>IF($B93=$A$1,MAX($A$2:$A92)+1,0)</f>
        <v>0</v>
      </c>
      <c r="B93" s="17" t="str">
        <f t="shared" si="2"/>
        <v>TSV Neubiberg-Ottobrunn</v>
      </c>
      <c r="C93" s="17" t="str">
        <f>VLOOKUP($B93,Vereine!$A:$B,2,FALSE)</f>
        <v>07-0146</v>
      </c>
      <c r="D93" s="3" t="s">
        <v>92</v>
      </c>
      <c r="E93" s="5">
        <v>3</v>
      </c>
      <c r="F93" s="6" t="s">
        <v>120</v>
      </c>
    </row>
    <row r="94" spans="1:6" x14ac:dyDescent="0.35">
      <c r="A94" s="24">
        <f>IF($B94=$A$1,MAX($A$2:$A93)+1,0)</f>
        <v>0</v>
      </c>
      <c r="B94" s="17" t="str">
        <f t="shared" si="2"/>
        <v>TSV 1877 Ebersberg</v>
      </c>
      <c r="C94" s="17" t="str">
        <f>VLOOKUP($B94,Vereine!$A:$B,2,FALSE)</f>
        <v>07-0308</v>
      </c>
      <c r="D94" s="3" t="s">
        <v>92</v>
      </c>
      <c r="E94" s="5">
        <v>4</v>
      </c>
      <c r="F94" s="6" t="s">
        <v>121</v>
      </c>
    </row>
    <row r="95" spans="1:6" x14ac:dyDescent="0.35">
      <c r="A95" s="24">
        <f>IF($B95=$A$1,MAX($A$2:$A94)+1,0)</f>
        <v>0</v>
      </c>
      <c r="B95" s="17" t="str">
        <f t="shared" si="2"/>
        <v>SG ASV Piding-TSV Freilassing</v>
      </c>
      <c r="C95" s="17" t="str">
        <f>VLOOKUP($B95,Vereine!$A:$B,2,FALSE)</f>
        <v>07-0270</v>
      </c>
      <c r="D95" s="3" t="s">
        <v>92</v>
      </c>
      <c r="E95" s="5">
        <v>5</v>
      </c>
      <c r="F95" s="6" t="s">
        <v>132</v>
      </c>
    </row>
    <row r="96" spans="1:6" x14ac:dyDescent="0.35">
      <c r="A96" s="24">
        <f>IF($B96=$A$1,MAX($A$2:$A95)+1,0)</f>
        <v>0</v>
      </c>
      <c r="B96" s="17" t="str">
        <f t="shared" si="2"/>
        <v>TSV Haar</v>
      </c>
      <c r="C96" s="17" t="str">
        <f>VLOOKUP($B96,Vereine!$A:$B,2,FALSE)</f>
        <v>07-0393</v>
      </c>
      <c r="D96" s="3" t="s">
        <v>92</v>
      </c>
      <c r="E96" s="5">
        <v>6</v>
      </c>
      <c r="F96" s="6" t="s">
        <v>123</v>
      </c>
    </row>
    <row r="97" spans="1:6" x14ac:dyDescent="0.35">
      <c r="A97" s="24">
        <f>IF($B97=$A$1,MAX($A$2:$A96)+1,0)</f>
        <v>0</v>
      </c>
      <c r="B97" s="17" t="str">
        <f t="shared" si="2"/>
        <v>TSV Vaterstetten</v>
      </c>
      <c r="C97" s="17" t="str">
        <f>VLOOKUP($B97,Vereine!$A:$B,2,FALSE)</f>
        <v>07-0304</v>
      </c>
      <c r="D97" s="3" t="s">
        <v>92</v>
      </c>
      <c r="E97" s="5">
        <v>7</v>
      </c>
      <c r="F97" s="6" t="s">
        <v>124</v>
      </c>
    </row>
    <row r="98" spans="1:6" x14ac:dyDescent="0.35">
      <c r="A98" s="24">
        <f>IF($B98=$A$1,MAX($A$2:$A97)+1,0)</f>
        <v>0</v>
      </c>
      <c r="B98" s="17" t="str">
        <f t="shared" si="2"/>
        <v>TSV Erding</v>
      </c>
      <c r="C98" s="17" t="str">
        <f>VLOOKUP($B98,Vereine!$A:$B,2,FALSE)</f>
        <v>07-0046</v>
      </c>
      <c r="D98" s="3" t="s">
        <v>92</v>
      </c>
      <c r="E98" s="5">
        <v>8</v>
      </c>
      <c r="F98" s="6" t="s">
        <v>125</v>
      </c>
    </row>
    <row r="99" spans="1:6" x14ac:dyDescent="0.35">
      <c r="A99" s="24">
        <f>IF($B99=$A$1,MAX($A$2:$A98)+1,0)</f>
        <v>0</v>
      </c>
      <c r="B99" s="17" t="str">
        <f t="shared" si="2"/>
        <v>Iffeldorf</v>
      </c>
      <c r="C99" s="17" t="str">
        <f>VLOOKUP($B99,Vereine!$A:$B,2,FALSE)</f>
        <v>07-0083</v>
      </c>
      <c r="D99" s="3" t="s">
        <v>92</v>
      </c>
      <c r="E99" s="11">
        <v>9</v>
      </c>
      <c r="F99" s="9" t="s">
        <v>126</v>
      </c>
    </row>
  </sheetData>
  <sheetProtection password="CC89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10"/>
  <sheetViews>
    <sheetView workbookViewId="0">
      <selection activeCell="A19" sqref="A19"/>
    </sheetView>
  </sheetViews>
  <sheetFormatPr baseColWidth="10" defaultRowHeight="14.5" x14ac:dyDescent="0.35"/>
  <cols>
    <col min="1" max="1" width="64.81640625" bestFit="1" customWidth="1"/>
  </cols>
  <sheetData>
    <row r="1" spans="1:1" x14ac:dyDescent="0.35">
      <c r="A1" t="s">
        <v>4</v>
      </c>
    </row>
    <row r="3" spans="1:1" x14ac:dyDescent="0.35">
      <c r="A3" t="s">
        <v>0</v>
      </c>
    </row>
    <row r="4" spans="1:1" x14ac:dyDescent="0.35">
      <c r="A4" t="s">
        <v>1</v>
      </c>
    </row>
    <row r="5" spans="1:1" x14ac:dyDescent="0.35">
      <c r="A5" t="s">
        <v>2</v>
      </c>
    </row>
    <row r="6" spans="1:1" x14ac:dyDescent="0.35">
      <c r="A6" t="s">
        <v>6</v>
      </c>
    </row>
    <row r="7" spans="1:1" x14ac:dyDescent="0.35">
      <c r="A7" t="s">
        <v>7</v>
      </c>
    </row>
    <row r="8" spans="1:1" x14ac:dyDescent="0.35">
      <c r="A8" t="s">
        <v>3</v>
      </c>
    </row>
    <row r="10" spans="1:1" x14ac:dyDescent="0.35">
      <c r="A10" s="1" t="s">
        <v>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B53"/>
  <sheetViews>
    <sheetView workbookViewId="0"/>
  </sheetViews>
  <sheetFormatPr baseColWidth="10" defaultRowHeight="14.5" x14ac:dyDescent="0.35"/>
  <cols>
    <col min="1" max="1" width="51" bestFit="1" customWidth="1"/>
  </cols>
  <sheetData>
    <row r="1" spans="1:2" s="16" customFormat="1" x14ac:dyDescent="0.35">
      <c r="A1" s="18" t="s">
        <v>129</v>
      </c>
      <c r="B1" s="18" t="s">
        <v>139</v>
      </c>
    </row>
    <row r="2" spans="1:2" s="16" customFormat="1" ht="15.5" x14ac:dyDescent="0.35">
      <c r="A2" s="17" t="s">
        <v>149</v>
      </c>
      <c r="B2" s="2" t="s">
        <v>191</v>
      </c>
    </row>
    <row r="3" spans="1:2" ht="15.5" x14ac:dyDescent="0.35">
      <c r="A3" s="17" t="s">
        <v>146</v>
      </c>
      <c r="B3" s="2" t="s">
        <v>183</v>
      </c>
    </row>
    <row r="4" spans="1:2" ht="15.5" x14ac:dyDescent="0.35">
      <c r="A4" s="17" t="s">
        <v>140</v>
      </c>
      <c r="B4" s="2" t="s">
        <v>21</v>
      </c>
    </row>
    <row r="5" spans="1:2" ht="15.5" x14ac:dyDescent="0.35">
      <c r="A5" s="17" t="s">
        <v>155</v>
      </c>
      <c r="B5" s="2" t="s">
        <v>208</v>
      </c>
    </row>
    <row r="6" spans="1:2" ht="15.5" x14ac:dyDescent="0.35">
      <c r="A6" s="17" t="s">
        <v>172</v>
      </c>
      <c r="B6" s="2" t="s">
        <v>199</v>
      </c>
    </row>
    <row r="7" spans="1:2" ht="15.5" x14ac:dyDescent="0.35">
      <c r="A7" s="17" t="s">
        <v>173</v>
      </c>
      <c r="B7" s="2" t="s">
        <v>181</v>
      </c>
    </row>
    <row r="8" spans="1:2" ht="15.5" x14ac:dyDescent="0.35">
      <c r="A8" s="17" t="s">
        <v>144</v>
      </c>
      <c r="B8" s="2" t="s">
        <v>186</v>
      </c>
    </row>
    <row r="9" spans="1:2" ht="15.5" x14ac:dyDescent="0.35">
      <c r="A9" s="17" t="s">
        <v>148</v>
      </c>
      <c r="B9" s="2" t="s">
        <v>218</v>
      </c>
    </row>
    <row r="10" spans="1:2" ht="15.5" x14ac:dyDescent="0.35">
      <c r="A10" s="17" t="s">
        <v>175</v>
      </c>
      <c r="B10" s="2" t="s">
        <v>196</v>
      </c>
    </row>
    <row r="11" spans="1:2" ht="15.5" x14ac:dyDescent="0.35">
      <c r="A11" s="17" t="s">
        <v>77</v>
      </c>
      <c r="B11" s="2" t="s">
        <v>210</v>
      </c>
    </row>
    <row r="12" spans="1:2" ht="15.5" x14ac:dyDescent="0.35">
      <c r="A12" s="17" t="s">
        <v>161</v>
      </c>
      <c r="B12" s="2" t="s">
        <v>195</v>
      </c>
    </row>
    <row r="13" spans="1:2" ht="15.5" x14ac:dyDescent="0.35">
      <c r="A13" s="17" t="s">
        <v>57</v>
      </c>
      <c r="B13" s="2" t="s">
        <v>193</v>
      </c>
    </row>
    <row r="14" spans="1:2" ht="15.5" x14ac:dyDescent="0.35">
      <c r="A14" s="17" t="s">
        <v>179</v>
      </c>
      <c r="B14" s="2" t="s">
        <v>185</v>
      </c>
    </row>
    <row r="15" spans="1:2" ht="15.5" x14ac:dyDescent="0.35">
      <c r="A15" s="17" t="s">
        <v>154</v>
      </c>
      <c r="B15" s="2" t="s">
        <v>189</v>
      </c>
    </row>
    <row r="16" spans="1:2" ht="15.5" x14ac:dyDescent="0.35">
      <c r="A16" s="17" t="s">
        <v>160</v>
      </c>
      <c r="B16" s="2" t="s">
        <v>194</v>
      </c>
    </row>
    <row r="17" spans="1:2" ht="15.5" x14ac:dyDescent="0.35">
      <c r="A17" s="17" t="s">
        <v>142</v>
      </c>
      <c r="B17" s="2" t="s">
        <v>20</v>
      </c>
    </row>
    <row r="18" spans="1:2" ht="15.5" x14ac:dyDescent="0.35">
      <c r="A18" s="17" t="s">
        <v>12</v>
      </c>
      <c r="B18" s="2" t="s">
        <v>16</v>
      </c>
    </row>
    <row r="19" spans="1:2" ht="15.5" x14ac:dyDescent="0.35">
      <c r="A19" s="17" t="s">
        <v>9</v>
      </c>
      <c r="B19" s="2" t="s">
        <v>18</v>
      </c>
    </row>
    <row r="20" spans="1:2" ht="15.5" x14ac:dyDescent="0.35">
      <c r="A20" s="17" t="s">
        <v>156</v>
      </c>
      <c r="B20" s="2" t="s">
        <v>192</v>
      </c>
    </row>
    <row r="21" spans="1:2" ht="15.5" x14ac:dyDescent="0.35">
      <c r="A21" s="17" t="s">
        <v>122</v>
      </c>
      <c r="B21" s="2" t="s">
        <v>206</v>
      </c>
    </row>
    <row r="22" spans="1:2" ht="15.5" x14ac:dyDescent="0.35">
      <c r="A22" s="17" t="s">
        <v>134</v>
      </c>
      <c r="B22" s="2" t="s">
        <v>220</v>
      </c>
    </row>
    <row r="23" spans="1:2" ht="15.5" x14ac:dyDescent="0.35">
      <c r="A23" s="17" t="s">
        <v>174</v>
      </c>
      <c r="B23" s="2" t="s">
        <v>205</v>
      </c>
    </row>
    <row r="24" spans="1:2" ht="15.5" x14ac:dyDescent="0.35">
      <c r="A24" s="17" t="s">
        <v>159</v>
      </c>
      <c r="B24" s="2" t="s">
        <v>215</v>
      </c>
    </row>
    <row r="25" spans="1:2" ht="15.5" x14ac:dyDescent="0.35">
      <c r="A25" s="17" t="s">
        <v>143</v>
      </c>
      <c r="B25" s="2" t="s">
        <v>207</v>
      </c>
    </row>
    <row r="26" spans="1:2" ht="15.5" x14ac:dyDescent="0.35">
      <c r="A26" s="17" t="s">
        <v>164</v>
      </c>
      <c r="B26" s="2" t="s">
        <v>212</v>
      </c>
    </row>
    <row r="27" spans="1:2" ht="15.5" x14ac:dyDescent="0.35">
      <c r="A27" s="17" t="s">
        <v>176</v>
      </c>
      <c r="B27" s="2" t="s">
        <v>216</v>
      </c>
    </row>
    <row r="28" spans="1:2" ht="15.5" x14ac:dyDescent="0.35">
      <c r="A28" s="17" t="s">
        <v>10</v>
      </c>
      <c r="B28" s="2" t="s">
        <v>14</v>
      </c>
    </row>
    <row r="29" spans="1:2" ht="15.5" x14ac:dyDescent="0.35">
      <c r="A29" s="17" t="s">
        <v>151</v>
      </c>
      <c r="B29" s="2" t="s">
        <v>214</v>
      </c>
    </row>
    <row r="30" spans="1:2" ht="15.5" x14ac:dyDescent="0.35">
      <c r="A30" s="17" t="s">
        <v>167</v>
      </c>
      <c r="B30" s="2" t="s">
        <v>219</v>
      </c>
    </row>
    <row r="31" spans="1:2" ht="15.5" x14ac:dyDescent="0.35">
      <c r="A31" s="17" t="s">
        <v>165</v>
      </c>
      <c r="B31" s="2" t="s">
        <v>197</v>
      </c>
    </row>
    <row r="32" spans="1:2" ht="15.5" x14ac:dyDescent="0.35">
      <c r="A32" s="17" t="s">
        <v>177</v>
      </c>
      <c r="B32" s="2" t="s">
        <v>19</v>
      </c>
    </row>
    <row r="33" spans="1:2" ht="15.5" x14ac:dyDescent="0.35">
      <c r="A33" s="17" t="s">
        <v>178</v>
      </c>
      <c r="B33" s="2" t="s">
        <v>203</v>
      </c>
    </row>
    <row r="34" spans="1:2" ht="15.5" x14ac:dyDescent="0.35">
      <c r="A34" s="17" t="s">
        <v>158</v>
      </c>
      <c r="B34" s="2" t="s">
        <v>213</v>
      </c>
    </row>
    <row r="35" spans="1:2" ht="15.5" x14ac:dyDescent="0.35">
      <c r="A35" s="17" t="s">
        <v>11</v>
      </c>
      <c r="B35" s="2" t="s">
        <v>19</v>
      </c>
    </row>
    <row r="36" spans="1:2" ht="15.5" x14ac:dyDescent="0.35">
      <c r="A36" s="17" t="s">
        <v>145</v>
      </c>
      <c r="B36" s="2" t="s">
        <v>209</v>
      </c>
    </row>
    <row r="37" spans="1:2" ht="15.5" x14ac:dyDescent="0.35">
      <c r="A37" s="17" t="s">
        <v>171</v>
      </c>
      <c r="B37" s="2" t="s">
        <v>182</v>
      </c>
    </row>
    <row r="38" spans="1:2" ht="15.5" x14ac:dyDescent="0.35">
      <c r="A38" s="17" t="s">
        <v>147</v>
      </c>
      <c r="B38" s="2" t="s">
        <v>217</v>
      </c>
    </row>
    <row r="39" spans="1:2" ht="15.5" x14ac:dyDescent="0.35">
      <c r="A39" s="17" t="s">
        <v>163</v>
      </c>
      <c r="B39" s="2" t="s">
        <v>187</v>
      </c>
    </row>
    <row r="40" spans="1:2" ht="15.5" x14ac:dyDescent="0.35">
      <c r="A40" s="17" t="s">
        <v>153</v>
      </c>
      <c r="B40" s="2" t="s">
        <v>198</v>
      </c>
    </row>
    <row r="41" spans="1:2" ht="15.5" x14ac:dyDescent="0.35">
      <c r="A41" s="17" t="s">
        <v>157</v>
      </c>
      <c r="B41" s="2" t="s">
        <v>200</v>
      </c>
    </row>
    <row r="42" spans="1:2" ht="15.5" x14ac:dyDescent="0.35">
      <c r="A42" s="17" t="s">
        <v>141</v>
      </c>
      <c r="B42" s="2" t="s">
        <v>15</v>
      </c>
    </row>
    <row r="43" spans="1:2" ht="15.5" x14ac:dyDescent="0.35">
      <c r="A43" s="17" t="s">
        <v>166</v>
      </c>
      <c r="B43" s="2" t="s">
        <v>201</v>
      </c>
    </row>
    <row r="44" spans="1:2" ht="15.5" x14ac:dyDescent="0.35">
      <c r="A44" s="17" t="s">
        <v>115</v>
      </c>
      <c r="B44" s="2" t="s">
        <v>202</v>
      </c>
    </row>
    <row r="45" spans="1:2" ht="15.5" x14ac:dyDescent="0.35">
      <c r="A45" s="17" t="s">
        <v>97</v>
      </c>
      <c r="B45" s="2" t="s">
        <v>221</v>
      </c>
    </row>
    <row r="46" spans="1:2" ht="15.5" x14ac:dyDescent="0.35">
      <c r="A46" s="17" t="s">
        <v>168</v>
      </c>
      <c r="B46" s="2" t="s">
        <v>211</v>
      </c>
    </row>
    <row r="47" spans="1:2" ht="15.5" x14ac:dyDescent="0.35">
      <c r="A47" s="17" t="s">
        <v>150</v>
      </c>
      <c r="B47" s="2" t="s">
        <v>184</v>
      </c>
    </row>
    <row r="48" spans="1:2" ht="15.5" x14ac:dyDescent="0.35">
      <c r="A48" s="17" t="s">
        <v>13</v>
      </c>
      <c r="B48" s="2" t="s">
        <v>17</v>
      </c>
    </row>
    <row r="49" spans="1:2" ht="15.5" x14ac:dyDescent="0.35">
      <c r="A49" s="17" t="s">
        <v>170</v>
      </c>
      <c r="B49" s="2" t="s">
        <v>180</v>
      </c>
    </row>
    <row r="50" spans="1:2" ht="15.5" x14ac:dyDescent="0.35">
      <c r="A50" s="17" t="s">
        <v>169</v>
      </c>
      <c r="B50" s="2" t="s">
        <v>190</v>
      </c>
    </row>
    <row r="51" spans="1:2" ht="15.5" x14ac:dyDescent="0.35">
      <c r="A51" s="17" t="s">
        <v>152</v>
      </c>
      <c r="B51" s="2" t="s">
        <v>204</v>
      </c>
    </row>
    <row r="52" spans="1:2" ht="15.5" x14ac:dyDescent="0.35">
      <c r="A52" s="17" t="s">
        <v>162</v>
      </c>
      <c r="B52" s="2" t="s">
        <v>188</v>
      </c>
    </row>
    <row r="53" spans="1:2" x14ac:dyDescent="0.35">
      <c r="A53" s="2"/>
    </row>
  </sheetData>
  <sheetProtection password="CC89" sheet="1" objects="1" scenarios="1"/>
  <sortState ref="A2:B53">
    <sortCondition ref="A1"/>
  </sortState>
  <hyperlinks>
    <hyperlink ref="B5" r:id="rId1" display="https://bbv-badmintondemo.liga.nu/cgi-bin/WebObjects/nuLigaAdminBADDE.woa/1/wo/zqRgfKZ9ds9vQzeJRT22yw/10.0.59.1.3.5.15.1.1.3"/>
    <hyperlink ref="B10" r:id="rId2" display="https://bbv-badmintondemo.liga.nu/cgi-bin/WebObjects/nuLigaAdminBADDE.woa/1/wo/zqRgfKZ9ds9vQzeJRT22yw/11.0.59.1.3.5.15.0.1.3"/>
    <hyperlink ref="B11" r:id="rId3" display="https://bbv-badmintondemo.liga.nu/cgi-bin/WebObjects/nuLigaAdminBADDE.woa/1/wo/zqRgfKZ9ds9vQzeJRT22yw/12.0.59.1.3.5.15.0.1.3"/>
    <hyperlink ref="B14" r:id="rId4" display="https://bbv-badmintondemo.liga.nu/cgi-bin/WebObjects/nuLigaAdminBADDE.woa/1/wo/zqRgfKZ9ds9vQzeJRT22yw/13.0.59.1.3.5.15.0.1.3"/>
    <hyperlink ref="B19" r:id="rId5" display="https://bbv-badmintondemo.liga.nu/cgi-bin/WebObjects/nuLigaAdminBADDE.woa/1/wo/zqRgfKZ9ds9vQzeJRT22yw/16.0.59.1.3.5.15.0.1.3"/>
    <hyperlink ref="B20" r:id="rId6" display="https://bbv-badmintondemo.liga.nu/cgi-bin/WebObjects/nuLigaAdminBADDE.woa/1/wo/zqRgfKZ9ds9vQzeJRT22yw/17.0.59.1.3.5.15.0.1.3"/>
    <hyperlink ref="B21" r:id="rId7" display="https://bbv-badmintondemo.liga.nu/cgi-bin/WebObjects/nuLigaAdminBADDE.woa/1/wo/zqRgfKZ9ds9vQzeJRT22yw/18.0.59.1.3.5.15.0.1.3"/>
    <hyperlink ref="B22" r:id="rId8" display="https://bbv-badmintondemo.liga.nu/cgi-bin/WebObjects/nuLigaAdminBADDE.woa/1/wo/zqRgfKZ9ds9vQzeJRT22yw/19.0.59.1.3.5.15.0.1.3"/>
    <hyperlink ref="B23" r:id="rId9" display="https://bbv-badmintondemo.liga.nu/cgi-bin/WebObjects/nuLigaAdminBADDE.woa/1/wo/zqRgfKZ9ds9vQzeJRT22yw/20.0.59.1.3.5.15.0.1.3"/>
    <hyperlink ref="B24" r:id="rId10" display="https://bbv-badmintondemo.liga.nu/cgi-bin/WebObjects/nuLigaAdminBADDE.woa/1/wo/zqRgfKZ9ds9vQzeJRT22yw/21.0.59.1.3.5.15.0.1.3"/>
    <hyperlink ref="B26" r:id="rId11" display="https://bbv-badmintondemo.liga.nu/cgi-bin/WebObjects/nuLigaAdminBADDE.woa/1/wo/zqRgfKZ9ds9vQzeJRT22yw/22.0.59.1.3.5.15.0.1.3"/>
    <hyperlink ref="B35" r:id="rId12" display="https://bbv-badmintondemo.liga.nu/cgi-bin/WebObjects/nuLigaAdminBADDE.woa/1/wo/zqRgfKZ9ds9vQzeJRT22yw/23.0.59.1.3.5.15.0.1.3"/>
    <hyperlink ref="B40" r:id="rId13" display="https://bbv-badmintondemo.liga.nu/cgi-bin/WebObjects/nuLigaAdminBADDE.woa/1/wo/zqRgfKZ9ds9vQzeJRT22yw/24.0.59.1.3.5.15.0.1.3"/>
    <hyperlink ref="B41" r:id="rId14" display="https://bbv-badmintondemo.liga.nu/cgi-bin/WebObjects/nuLigaAdminBADDE.woa/1/wo/zqRgfKZ9ds9vQzeJRT22yw/25.0.59.1.3.5.15.0.1.3"/>
    <hyperlink ref="B42" r:id="rId15" display="https://bbv-badmintondemo.liga.nu/cgi-bin/WebObjects/nuLigaAdminBADDE.woa/1/wo/zqRgfKZ9ds9vQzeJRT22yw/27.0.59.1.3.5.15.0.1.3"/>
    <hyperlink ref="B44" r:id="rId16" display="https://bbv-badmintondemo.liga.nu/cgi-bin/WebObjects/nuLigaAdminBADDE.woa/1/wo/zqRgfKZ9ds9vQzeJRT22yw/28.0.59.1.3.5.15.0.1.3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P1001"/>
  <sheetViews>
    <sheetView topLeftCell="E1" workbookViewId="0">
      <selection activeCell="F1" sqref="F1"/>
    </sheetView>
  </sheetViews>
  <sheetFormatPr baseColWidth="10" defaultRowHeight="14.5" x14ac:dyDescent="0.35"/>
  <cols>
    <col min="1" max="1" width="25" style="2" customWidth="1"/>
    <col min="2" max="2" width="8.1796875" style="2" bestFit="1" customWidth="1"/>
    <col min="3" max="3" width="9.7265625" style="2" bestFit="1" customWidth="1"/>
    <col min="4" max="4" width="32.7265625" style="2" bestFit="1" customWidth="1"/>
    <col min="5" max="5" width="7.81640625" style="34" bestFit="1" customWidth="1"/>
    <col min="7" max="7" width="3" bestFit="1" customWidth="1"/>
    <col min="8" max="8" width="7.54296875" bestFit="1" customWidth="1"/>
    <col min="9" max="9" width="37.7265625" style="28" customWidth="1"/>
    <col min="10" max="10" width="9.7265625" bestFit="1" customWidth="1"/>
    <col min="11" max="11" width="9.7265625" style="28" customWidth="1"/>
    <col min="12" max="12" width="2" bestFit="1" customWidth="1"/>
    <col min="13" max="13" width="7.54296875" bestFit="1" customWidth="1"/>
    <col min="14" max="14" width="29.54296875" style="28" customWidth="1"/>
    <col min="15" max="15" width="9.7265625" bestFit="1" customWidth="1"/>
  </cols>
  <sheetData>
    <row r="1" spans="1:16" s="16" customFormat="1" x14ac:dyDescent="0.35">
      <c r="A1" s="39" t="str">
        <f>Spielplan!A1</f>
        <v>Verein</v>
      </c>
      <c r="B1" s="38" t="str">
        <f>Spielplan!B1</f>
        <v>Liga</v>
      </c>
      <c r="C1" s="38" t="str">
        <f>Spielplan!C1</f>
        <v>Spieltag</v>
      </c>
      <c r="D1" s="38" t="str">
        <f>Spielplan!D1</f>
        <v>Heimmanschaft</v>
      </c>
      <c r="E1" s="38" t="s">
        <v>275</v>
      </c>
      <c r="G1" s="27">
        <f>MAX(A2:A9999)</f>
        <v>0</v>
      </c>
      <c r="I1" s="28"/>
      <c r="K1" s="28"/>
      <c r="N1" s="28"/>
    </row>
    <row r="2" spans="1:16" x14ac:dyDescent="0.35">
      <c r="A2" s="2">
        <f>Spielplan!A2</f>
        <v>0</v>
      </c>
      <c r="B2" s="2" t="str">
        <f>Spielplan!B2</f>
        <v>BOL</v>
      </c>
      <c r="C2" s="2" t="str">
        <f>Spielplan!C2</f>
        <v>1.Spieltag</v>
      </c>
      <c r="D2" s="2" t="str">
        <f>Spielplan!D2</f>
        <v>PTSV Rosenheim 1</v>
      </c>
      <c r="E2" s="34">
        <f>Spielplan!F2</f>
        <v>1</v>
      </c>
      <c r="G2" s="2">
        <v>1</v>
      </c>
      <c r="H2" s="2" t="e">
        <f>VLOOKUP($G2,$A:$D,2,FALSE)</f>
        <v>#N/A</v>
      </c>
      <c r="I2" s="29" t="e">
        <f>VLOOKUP($G2,$A:$D,4,FALSE)</f>
        <v>#N/A</v>
      </c>
      <c r="J2" s="2" t="e">
        <f>VLOOKUP($G2,$A:$D,3,FALSE)</f>
        <v>#N/A</v>
      </c>
      <c r="K2" s="34" t="e">
        <f>VLOOKUP($G2,$A:$E,5,FALSE)</f>
        <v>#N/A</v>
      </c>
      <c r="L2" s="2" t="str">
        <f>IF($G2&gt;$G$1,"",G2)</f>
        <v/>
      </c>
      <c r="M2" s="2" t="str">
        <f>IF($G2&gt;$G$1,"",H2)</f>
        <v/>
      </c>
      <c r="N2" s="29" t="str">
        <f>IF($G2&gt;$G$1,"",I2)</f>
        <v/>
      </c>
      <c r="O2" s="2" t="str">
        <f t="shared" ref="O2:P17" si="0">IF($G2&gt;$G$1,"",J2)</f>
        <v/>
      </c>
      <c r="P2" s="34" t="str">
        <f t="shared" si="0"/>
        <v/>
      </c>
    </row>
    <row r="3" spans="1:16" x14ac:dyDescent="0.35">
      <c r="A3" s="2">
        <f>Spielplan!A3</f>
        <v>0</v>
      </c>
      <c r="B3" s="2" t="str">
        <f>Spielplan!B3</f>
        <v>BOL</v>
      </c>
      <c r="C3" s="2" t="str">
        <f>Spielplan!C3</f>
        <v>1.Spieltag</v>
      </c>
      <c r="D3" s="2">
        <f>Spielplan!D3</f>
        <v>0</v>
      </c>
      <c r="E3" s="34">
        <f>Spielplan!F3</f>
        <v>2</v>
      </c>
      <c r="G3" s="2">
        <v>2</v>
      </c>
      <c r="H3" s="2" t="e">
        <f t="shared" ref="H3:H31" si="1">VLOOKUP(G3,$A:$D,2,FALSE)</f>
        <v>#N/A</v>
      </c>
      <c r="I3" s="29" t="e">
        <f t="shared" ref="I3:I31" si="2">VLOOKUP($G3,$A:$D,4,FALSE)</f>
        <v>#N/A</v>
      </c>
      <c r="J3" s="29" t="e">
        <f t="shared" ref="J3:J31" si="3">VLOOKUP($G3,$A:$D,3,FALSE)</f>
        <v>#N/A</v>
      </c>
      <c r="K3" s="34" t="e">
        <f t="shared" ref="K3:K31" si="4">VLOOKUP($G3,$A:$E,5,FALSE)</f>
        <v>#N/A</v>
      </c>
      <c r="L3" s="29" t="str">
        <f t="shared" ref="L3:L31" si="5">IF($G3&gt;$G$1,"",G3)</f>
        <v/>
      </c>
      <c r="M3" s="29" t="str">
        <f t="shared" ref="M3:M31" si="6">IF($G3&gt;$G$1,"",H3)</f>
        <v/>
      </c>
      <c r="N3" s="29" t="str">
        <f t="shared" ref="N3:N31" si="7">IF($G3&gt;$G$1,"",I3)</f>
        <v/>
      </c>
      <c r="O3" s="29" t="str">
        <f t="shared" ref="O3:P31" si="8">IF($G3&gt;$G$1,"",J3)</f>
        <v/>
      </c>
      <c r="P3" s="34" t="str">
        <f t="shared" si="0"/>
        <v/>
      </c>
    </row>
    <row r="4" spans="1:16" x14ac:dyDescent="0.35">
      <c r="A4" s="34">
        <f>Spielplan!A4</f>
        <v>0</v>
      </c>
      <c r="B4" s="34" t="str">
        <f>Spielplan!B4</f>
        <v>BOL</v>
      </c>
      <c r="C4" s="34" t="str">
        <f>Spielplan!C4</f>
        <v>1.Spieltag</v>
      </c>
      <c r="D4" s="34">
        <f>Spielplan!D4</f>
        <v>0</v>
      </c>
      <c r="E4" s="34">
        <f>Spielplan!F4</f>
        <v>3</v>
      </c>
      <c r="G4" s="2">
        <v>3</v>
      </c>
      <c r="H4" s="2" t="e">
        <f t="shared" si="1"/>
        <v>#N/A</v>
      </c>
      <c r="I4" s="29" t="e">
        <f t="shared" si="2"/>
        <v>#N/A</v>
      </c>
      <c r="J4" s="29" t="e">
        <f t="shared" si="3"/>
        <v>#N/A</v>
      </c>
      <c r="K4" s="34" t="e">
        <f t="shared" si="4"/>
        <v>#N/A</v>
      </c>
      <c r="L4" s="29" t="str">
        <f t="shared" si="5"/>
        <v/>
      </c>
      <c r="M4" s="29" t="str">
        <f t="shared" si="6"/>
        <v/>
      </c>
      <c r="N4" s="29" t="str">
        <f t="shared" si="7"/>
        <v/>
      </c>
      <c r="O4" s="29" t="str">
        <f t="shared" si="8"/>
        <v/>
      </c>
      <c r="P4" s="34" t="str">
        <f t="shared" si="0"/>
        <v/>
      </c>
    </row>
    <row r="5" spans="1:16" x14ac:dyDescent="0.35">
      <c r="A5" s="34">
        <f>Spielplan!A5</f>
        <v>0</v>
      </c>
      <c r="B5" s="34" t="str">
        <f>Spielplan!B5</f>
        <v>BOL</v>
      </c>
      <c r="C5" s="34" t="str">
        <f>Spielplan!C5</f>
        <v>1.Spieltag</v>
      </c>
      <c r="D5" s="34" t="str">
        <f>Spielplan!D5</f>
        <v>TUS Prien 1</v>
      </c>
      <c r="E5" s="34">
        <f>Spielplan!F5</f>
        <v>4</v>
      </c>
      <c r="G5" s="2">
        <v>4</v>
      </c>
      <c r="H5" s="2" t="e">
        <f t="shared" si="1"/>
        <v>#N/A</v>
      </c>
      <c r="I5" s="29" t="e">
        <f t="shared" si="2"/>
        <v>#N/A</v>
      </c>
      <c r="J5" s="29" t="e">
        <f t="shared" si="3"/>
        <v>#N/A</v>
      </c>
      <c r="K5" s="34" t="e">
        <f t="shared" si="4"/>
        <v>#N/A</v>
      </c>
      <c r="L5" s="29" t="str">
        <f t="shared" si="5"/>
        <v/>
      </c>
      <c r="M5" s="29" t="str">
        <f t="shared" si="6"/>
        <v/>
      </c>
      <c r="N5" s="29" t="str">
        <f t="shared" si="7"/>
        <v/>
      </c>
      <c r="O5" s="29" t="str">
        <f t="shared" si="8"/>
        <v/>
      </c>
      <c r="P5" s="34" t="str">
        <f t="shared" si="0"/>
        <v/>
      </c>
    </row>
    <row r="6" spans="1:16" x14ac:dyDescent="0.35">
      <c r="A6" s="34">
        <f>Spielplan!A6</f>
        <v>0</v>
      </c>
      <c r="B6" s="34" t="str">
        <f>Spielplan!B6</f>
        <v>BOL</v>
      </c>
      <c r="C6" s="34" t="str">
        <f>Spielplan!C6</f>
        <v>1.Spieltag</v>
      </c>
      <c r="D6" s="34">
        <f>Spielplan!D6</f>
        <v>0</v>
      </c>
      <c r="E6" s="34">
        <f>Spielplan!F6</f>
        <v>5</v>
      </c>
      <c r="G6" s="2">
        <v>5</v>
      </c>
      <c r="H6" s="2" t="e">
        <f t="shared" si="1"/>
        <v>#N/A</v>
      </c>
      <c r="I6" s="29" t="e">
        <f t="shared" si="2"/>
        <v>#N/A</v>
      </c>
      <c r="J6" s="29" t="e">
        <f t="shared" si="3"/>
        <v>#N/A</v>
      </c>
      <c r="K6" s="34" t="e">
        <f t="shared" si="4"/>
        <v>#N/A</v>
      </c>
      <c r="L6" s="29" t="str">
        <f t="shared" si="5"/>
        <v/>
      </c>
      <c r="M6" s="29" t="str">
        <f t="shared" si="6"/>
        <v/>
      </c>
      <c r="N6" s="29" t="str">
        <f t="shared" si="7"/>
        <v/>
      </c>
      <c r="O6" s="29" t="str">
        <f t="shared" si="8"/>
        <v/>
      </c>
      <c r="P6" s="34" t="str">
        <f t="shared" si="0"/>
        <v/>
      </c>
    </row>
    <row r="7" spans="1:16" x14ac:dyDescent="0.35">
      <c r="A7" s="34">
        <f>Spielplan!A7</f>
        <v>0</v>
      </c>
      <c r="B7" s="34" t="str">
        <f>Spielplan!B7</f>
        <v>BOL</v>
      </c>
      <c r="C7" s="34" t="str">
        <f>Spielplan!C7</f>
        <v>1.Spieltag</v>
      </c>
      <c r="D7" s="34">
        <f>Spielplan!D7</f>
        <v>0</v>
      </c>
      <c r="E7" s="34">
        <f>Spielplan!F7</f>
        <v>6</v>
      </c>
      <c r="G7" s="2">
        <v>6</v>
      </c>
      <c r="H7" s="2" t="e">
        <f t="shared" si="1"/>
        <v>#N/A</v>
      </c>
      <c r="I7" s="29" t="e">
        <f t="shared" si="2"/>
        <v>#N/A</v>
      </c>
      <c r="J7" s="29" t="e">
        <f t="shared" si="3"/>
        <v>#N/A</v>
      </c>
      <c r="K7" s="34" t="e">
        <f t="shared" si="4"/>
        <v>#N/A</v>
      </c>
      <c r="L7" s="29" t="str">
        <f t="shared" si="5"/>
        <v/>
      </c>
      <c r="M7" s="29" t="str">
        <f t="shared" si="6"/>
        <v/>
      </c>
      <c r="N7" s="29" t="str">
        <f t="shared" si="7"/>
        <v/>
      </c>
      <c r="O7" s="29" t="str">
        <f t="shared" si="8"/>
        <v/>
      </c>
      <c r="P7" s="34" t="str">
        <f t="shared" si="0"/>
        <v/>
      </c>
    </row>
    <row r="8" spans="1:16" x14ac:dyDescent="0.35">
      <c r="A8" s="34">
        <f>Spielplan!A8</f>
        <v>0</v>
      </c>
      <c r="B8" s="34" t="str">
        <f>Spielplan!B8</f>
        <v>BOL</v>
      </c>
      <c r="C8" s="34" t="str">
        <f>Spielplan!C8</f>
        <v>1.Spieltag</v>
      </c>
      <c r="D8" s="34" t="str">
        <f>Spielplan!D8</f>
        <v>OSC München 2</v>
      </c>
      <c r="E8" s="34">
        <f>Spielplan!F8</f>
        <v>7</v>
      </c>
      <c r="G8" s="2">
        <v>7</v>
      </c>
      <c r="H8" s="2" t="e">
        <f t="shared" si="1"/>
        <v>#N/A</v>
      </c>
      <c r="I8" s="29" t="e">
        <f t="shared" si="2"/>
        <v>#N/A</v>
      </c>
      <c r="J8" s="29" t="e">
        <f t="shared" si="3"/>
        <v>#N/A</v>
      </c>
      <c r="K8" s="34" t="e">
        <f t="shared" si="4"/>
        <v>#N/A</v>
      </c>
      <c r="L8" s="29" t="str">
        <f t="shared" si="5"/>
        <v/>
      </c>
      <c r="M8" s="29" t="str">
        <f t="shared" si="6"/>
        <v/>
      </c>
      <c r="N8" s="29" t="str">
        <f t="shared" si="7"/>
        <v/>
      </c>
      <c r="O8" s="29" t="str">
        <f t="shared" si="8"/>
        <v/>
      </c>
      <c r="P8" s="34" t="str">
        <f t="shared" si="0"/>
        <v/>
      </c>
    </row>
    <row r="9" spans="1:16" x14ac:dyDescent="0.35">
      <c r="A9" s="34">
        <f>Spielplan!A9</f>
        <v>0</v>
      </c>
      <c r="B9" s="34" t="str">
        <f>Spielplan!B9</f>
        <v>BOL</v>
      </c>
      <c r="C9" s="34" t="str">
        <f>Spielplan!C9</f>
        <v>1.Spieltag</v>
      </c>
      <c r="D9" s="34">
        <f>Spielplan!D9</f>
        <v>0</v>
      </c>
      <c r="E9" s="34">
        <f>Spielplan!F9</f>
        <v>8</v>
      </c>
      <c r="G9" s="2">
        <v>8</v>
      </c>
      <c r="H9" s="2" t="e">
        <f t="shared" si="1"/>
        <v>#N/A</v>
      </c>
      <c r="I9" s="29" t="e">
        <f t="shared" si="2"/>
        <v>#N/A</v>
      </c>
      <c r="J9" s="29" t="e">
        <f t="shared" si="3"/>
        <v>#N/A</v>
      </c>
      <c r="K9" s="34" t="e">
        <f t="shared" si="4"/>
        <v>#N/A</v>
      </c>
      <c r="L9" s="29" t="str">
        <f t="shared" si="5"/>
        <v/>
      </c>
      <c r="M9" s="29" t="str">
        <f t="shared" si="6"/>
        <v/>
      </c>
      <c r="N9" s="29" t="str">
        <f t="shared" si="7"/>
        <v/>
      </c>
      <c r="O9" s="29" t="str">
        <f t="shared" si="8"/>
        <v/>
      </c>
      <c r="P9" s="34" t="str">
        <f t="shared" si="0"/>
        <v/>
      </c>
    </row>
    <row r="10" spans="1:16" x14ac:dyDescent="0.35">
      <c r="A10" s="34">
        <f>Spielplan!A10</f>
        <v>0</v>
      </c>
      <c r="B10" s="34" t="str">
        <f>Spielplan!B10</f>
        <v>BOL</v>
      </c>
      <c r="C10" s="34" t="str">
        <f>Spielplan!C10</f>
        <v>1.Spieltag</v>
      </c>
      <c r="D10" s="34">
        <f>Spielplan!D10</f>
        <v>0</v>
      </c>
      <c r="E10" s="34">
        <f>Spielplan!F10</f>
        <v>9</v>
      </c>
      <c r="G10" s="2">
        <v>9</v>
      </c>
      <c r="H10" s="2" t="e">
        <f t="shared" si="1"/>
        <v>#N/A</v>
      </c>
      <c r="I10" s="29" t="e">
        <f t="shared" si="2"/>
        <v>#N/A</v>
      </c>
      <c r="J10" s="29" t="e">
        <f t="shared" si="3"/>
        <v>#N/A</v>
      </c>
      <c r="K10" s="34" t="e">
        <f t="shared" si="4"/>
        <v>#N/A</v>
      </c>
      <c r="L10" s="29" t="str">
        <f t="shared" si="5"/>
        <v/>
      </c>
      <c r="M10" s="29" t="str">
        <f t="shared" si="6"/>
        <v/>
      </c>
      <c r="N10" s="29" t="str">
        <f t="shared" si="7"/>
        <v/>
      </c>
      <c r="O10" s="29" t="str">
        <f t="shared" si="8"/>
        <v/>
      </c>
      <c r="P10" s="34" t="str">
        <f t="shared" si="0"/>
        <v/>
      </c>
    </row>
    <row r="11" spans="1:16" x14ac:dyDescent="0.35">
      <c r="A11" s="34">
        <f>Spielplan!A11</f>
        <v>0</v>
      </c>
      <c r="B11" s="34" t="str">
        <f>Spielplan!B11</f>
        <v>BOL</v>
      </c>
      <c r="C11" s="34" t="str">
        <f>Spielplan!C11</f>
        <v>2.Spieltag</v>
      </c>
      <c r="D11" s="34" t="str">
        <f>Spielplan!D11</f>
        <v>BC Fürstenfeldbruck 2</v>
      </c>
      <c r="E11" s="34">
        <f>Spielplan!F11</f>
        <v>10</v>
      </c>
      <c r="G11" s="2">
        <v>10</v>
      </c>
      <c r="H11" s="2" t="e">
        <f t="shared" si="1"/>
        <v>#N/A</v>
      </c>
      <c r="I11" s="29" t="e">
        <f t="shared" si="2"/>
        <v>#N/A</v>
      </c>
      <c r="J11" s="29" t="e">
        <f t="shared" si="3"/>
        <v>#N/A</v>
      </c>
      <c r="K11" s="34" t="e">
        <f t="shared" si="4"/>
        <v>#N/A</v>
      </c>
      <c r="L11" s="29" t="str">
        <f t="shared" si="5"/>
        <v/>
      </c>
      <c r="M11" s="29" t="str">
        <f t="shared" si="6"/>
        <v/>
      </c>
      <c r="N11" s="29" t="str">
        <f t="shared" si="7"/>
        <v/>
      </c>
      <c r="O11" s="29" t="str">
        <f t="shared" si="8"/>
        <v/>
      </c>
      <c r="P11" s="34" t="str">
        <f t="shared" si="0"/>
        <v/>
      </c>
    </row>
    <row r="12" spans="1:16" x14ac:dyDescent="0.35">
      <c r="A12" s="34">
        <f>Spielplan!A12</f>
        <v>0</v>
      </c>
      <c r="B12" s="34" t="str">
        <f>Spielplan!B12</f>
        <v>BOL</v>
      </c>
      <c r="C12" s="34" t="str">
        <f>Spielplan!C12</f>
        <v>2.Spieltag</v>
      </c>
      <c r="D12" s="34">
        <f>Spielplan!D12</f>
        <v>0</v>
      </c>
      <c r="E12" s="34">
        <f>Spielplan!F12</f>
        <v>11</v>
      </c>
      <c r="G12" s="2">
        <v>11</v>
      </c>
      <c r="H12" s="2" t="e">
        <f t="shared" si="1"/>
        <v>#N/A</v>
      </c>
      <c r="I12" s="29" t="e">
        <f t="shared" si="2"/>
        <v>#N/A</v>
      </c>
      <c r="J12" s="29" t="e">
        <f t="shared" si="3"/>
        <v>#N/A</v>
      </c>
      <c r="K12" s="34" t="e">
        <f t="shared" si="4"/>
        <v>#N/A</v>
      </c>
      <c r="L12" s="29" t="str">
        <f t="shared" si="5"/>
        <v/>
      </c>
      <c r="M12" s="29" t="str">
        <f t="shared" si="6"/>
        <v/>
      </c>
      <c r="N12" s="29" t="str">
        <f t="shared" si="7"/>
        <v/>
      </c>
      <c r="O12" s="29" t="str">
        <f t="shared" si="8"/>
        <v/>
      </c>
      <c r="P12" s="34" t="str">
        <f t="shared" si="0"/>
        <v/>
      </c>
    </row>
    <row r="13" spans="1:16" x14ac:dyDescent="0.35">
      <c r="A13" s="34">
        <f>Spielplan!A13</f>
        <v>0</v>
      </c>
      <c r="B13" s="34" t="str">
        <f>Spielplan!B13</f>
        <v>BOL</v>
      </c>
      <c r="C13" s="34" t="str">
        <f>Spielplan!C13</f>
        <v>2.Spieltag</v>
      </c>
      <c r="D13" s="34">
        <f>Spielplan!D13</f>
        <v>0</v>
      </c>
      <c r="E13" s="34">
        <f>Spielplan!F13</f>
        <v>12</v>
      </c>
      <c r="G13" s="2">
        <v>12</v>
      </c>
      <c r="H13" s="2" t="e">
        <f t="shared" si="1"/>
        <v>#N/A</v>
      </c>
      <c r="I13" s="29" t="e">
        <f t="shared" si="2"/>
        <v>#N/A</v>
      </c>
      <c r="J13" s="29" t="e">
        <f t="shared" si="3"/>
        <v>#N/A</v>
      </c>
      <c r="K13" s="34" t="e">
        <f t="shared" si="4"/>
        <v>#N/A</v>
      </c>
      <c r="L13" s="29" t="str">
        <f t="shared" si="5"/>
        <v/>
      </c>
      <c r="M13" s="29" t="str">
        <f t="shared" si="6"/>
        <v/>
      </c>
      <c r="N13" s="29" t="str">
        <f t="shared" si="7"/>
        <v/>
      </c>
      <c r="O13" s="29" t="str">
        <f t="shared" si="8"/>
        <v/>
      </c>
      <c r="P13" s="34" t="str">
        <f t="shared" si="0"/>
        <v/>
      </c>
    </row>
    <row r="14" spans="1:16" x14ac:dyDescent="0.35">
      <c r="A14" s="34">
        <f>Spielplan!A14</f>
        <v>0</v>
      </c>
      <c r="B14" s="34" t="str">
        <f>Spielplan!B14</f>
        <v>BOL</v>
      </c>
      <c r="C14" s="34" t="str">
        <f>Spielplan!C14</f>
        <v>2.Spieltag</v>
      </c>
      <c r="D14" s="34" t="str">
        <f>Spielplan!D14</f>
        <v>SV Lohhof 1</v>
      </c>
      <c r="E14" s="34">
        <f>Spielplan!F14</f>
        <v>13</v>
      </c>
      <c r="G14" s="2">
        <v>13</v>
      </c>
      <c r="H14" s="2" t="e">
        <f t="shared" si="1"/>
        <v>#N/A</v>
      </c>
      <c r="I14" s="29" t="e">
        <f t="shared" si="2"/>
        <v>#N/A</v>
      </c>
      <c r="J14" s="29" t="e">
        <f t="shared" si="3"/>
        <v>#N/A</v>
      </c>
      <c r="K14" s="34" t="e">
        <f t="shared" si="4"/>
        <v>#N/A</v>
      </c>
      <c r="L14" s="29" t="str">
        <f t="shared" si="5"/>
        <v/>
      </c>
      <c r="M14" s="29" t="str">
        <f t="shared" si="6"/>
        <v/>
      </c>
      <c r="N14" s="29" t="str">
        <f t="shared" si="7"/>
        <v/>
      </c>
      <c r="O14" s="29" t="str">
        <f t="shared" si="8"/>
        <v/>
      </c>
      <c r="P14" s="34" t="str">
        <f t="shared" si="0"/>
        <v/>
      </c>
    </row>
    <row r="15" spans="1:16" x14ac:dyDescent="0.35">
      <c r="A15" s="34">
        <f>Spielplan!A15</f>
        <v>0</v>
      </c>
      <c r="B15" s="34" t="str">
        <f>Spielplan!B15</f>
        <v>BOL</v>
      </c>
      <c r="C15" s="34" t="str">
        <f>Spielplan!C15</f>
        <v>2.Spieltag</v>
      </c>
      <c r="D15" s="34">
        <f>Spielplan!D15</f>
        <v>0</v>
      </c>
      <c r="E15" s="34">
        <f>Spielplan!F15</f>
        <v>14</v>
      </c>
      <c r="G15" s="2">
        <v>14</v>
      </c>
      <c r="H15" s="2" t="e">
        <f t="shared" si="1"/>
        <v>#N/A</v>
      </c>
      <c r="I15" s="29" t="e">
        <f t="shared" si="2"/>
        <v>#N/A</v>
      </c>
      <c r="J15" s="29" t="e">
        <f t="shared" si="3"/>
        <v>#N/A</v>
      </c>
      <c r="K15" s="34" t="e">
        <f t="shared" si="4"/>
        <v>#N/A</v>
      </c>
      <c r="L15" s="29" t="str">
        <f t="shared" si="5"/>
        <v/>
      </c>
      <c r="M15" s="29" t="str">
        <f t="shared" si="6"/>
        <v/>
      </c>
      <c r="N15" s="29" t="str">
        <f t="shared" si="7"/>
        <v/>
      </c>
      <c r="O15" s="29" t="str">
        <f t="shared" si="8"/>
        <v/>
      </c>
      <c r="P15" s="34" t="str">
        <f t="shared" si="0"/>
        <v/>
      </c>
    </row>
    <row r="16" spans="1:16" x14ac:dyDescent="0.35">
      <c r="A16" s="34">
        <f>Spielplan!A16</f>
        <v>0</v>
      </c>
      <c r="B16" s="34" t="str">
        <f>Spielplan!B16</f>
        <v>BOL</v>
      </c>
      <c r="C16" s="34" t="str">
        <f>Spielplan!C16</f>
        <v>2.Spieltag</v>
      </c>
      <c r="D16" s="34">
        <f>Spielplan!D16</f>
        <v>0</v>
      </c>
      <c r="E16" s="34">
        <f>Spielplan!F16</f>
        <v>15</v>
      </c>
      <c r="G16" s="2">
        <v>15</v>
      </c>
      <c r="H16" s="2" t="e">
        <f t="shared" si="1"/>
        <v>#N/A</v>
      </c>
      <c r="I16" s="29" t="e">
        <f t="shared" si="2"/>
        <v>#N/A</v>
      </c>
      <c r="J16" s="29" t="e">
        <f t="shared" si="3"/>
        <v>#N/A</v>
      </c>
      <c r="K16" s="34" t="e">
        <f t="shared" si="4"/>
        <v>#N/A</v>
      </c>
      <c r="L16" s="29" t="str">
        <f t="shared" si="5"/>
        <v/>
      </c>
      <c r="M16" s="29" t="str">
        <f t="shared" si="6"/>
        <v/>
      </c>
      <c r="N16" s="29" t="str">
        <f t="shared" si="7"/>
        <v/>
      </c>
      <c r="O16" s="29" t="str">
        <f t="shared" si="8"/>
        <v/>
      </c>
      <c r="P16" s="34" t="str">
        <f t="shared" si="0"/>
        <v/>
      </c>
    </row>
    <row r="17" spans="1:16" x14ac:dyDescent="0.35">
      <c r="A17" s="34">
        <f>Spielplan!A17</f>
        <v>0</v>
      </c>
      <c r="B17" s="34" t="str">
        <f>Spielplan!B17</f>
        <v>BOL</v>
      </c>
      <c r="C17" s="34" t="str">
        <f>Spielplan!C17</f>
        <v>2.Spieltag</v>
      </c>
      <c r="D17" s="34" t="str">
        <f>Spielplan!D17</f>
        <v>TSV Ebersberg 1</v>
      </c>
      <c r="E17" s="34">
        <f>Spielplan!F17</f>
        <v>16</v>
      </c>
      <c r="G17" s="2">
        <v>16</v>
      </c>
      <c r="H17" s="2" t="e">
        <f t="shared" si="1"/>
        <v>#N/A</v>
      </c>
      <c r="I17" s="29" t="e">
        <f t="shared" si="2"/>
        <v>#N/A</v>
      </c>
      <c r="J17" s="29" t="e">
        <f t="shared" si="3"/>
        <v>#N/A</v>
      </c>
      <c r="K17" s="34" t="e">
        <f t="shared" si="4"/>
        <v>#N/A</v>
      </c>
      <c r="L17" s="29" t="str">
        <f t="shared" si="5"/>
        <v/>
      </c>
      <c r="M17" s="29" t="str">
        <f t="shared" si="6"/>
        <v/>
      </c>
      <c r="N17" s="29" t="str">
        <f t="shared" si="7"/>
        <v/>
      </c>
      <c r="O17" s="29" t="str">
        <f t="shared" si="8"/>
        <v/>
      </c>
      <c r="P17" s="34" t="str">
        <f t="shared" si="0"/>
        <v/>
      </c>
    </row>
    <row r="18" spans="1:16" x14ac:dyDescent="0.35">
      <c r="A18" s="34">
        <f>Spielplan!A18</f>
        <v>0</v>
      </c>
      <c r="B18" s="34" t="str">
        <f>Spielplan!B18</f>
        <v>BOL</v>
      </c>
      <c r="C18" s="34" t="str">
        <f>Spielplan!C18</f>
        <v>2.Spieltag</v>
      </c>
      <c r="D18" s="34">
        <f>Spielplan!D18</f>
        <v>0</v>
      </c>
      <c r="E18" s="34">
        <f>Spielplan!F18</f>
        <v>17</v>
      </c>
      <c r="G18" s="2">
        <v>17</v>
      </c>
      <c r="H18" s="2" t="e">
        <f t="shared" si="1"/>
        <v>#N/A</v>
      </c>
      <c r="I18" s="29" t="e">
        <f t="shared" si="2"/>
        <v>#N/A</v>
      </c>
      <c r="J18" s="29" t="e">
        <f t="shared" si="3"/>
        <v>#N/A</v>
      </c>
      <c r="K18" s="34" t="e">
        <f t="shared" si="4"/>
        <v>#N/A</v>
      </c>
      <c r="L18" s="29" t="str">
        <f t="shared" si="5"/>
        <v/>
      </c>
      <c r="M18" s="29" t="str">
        <f t="shared" si="6"/>
        <v/>
      </c>
      <c r="N18" s="29" t="str">
        <f t="shared" si="7"/>
        <v/>
      </c>
      <c r="O18" s="29" t="str">
        <f t="shared" si="8"/>
        <v/>
      </c>
      <c r="P18" s="34" t="str">
        <f t="shared" si="8"/>
        <v/>
      </c>
    </row>
    <row r="19" spans="1:16" x14ac:dyDescent="0.35">
      <c r="A19" s="34">
        <f>Spielplan!A19</f>
        <v>0</v>
      </c>
      <c r="B19" s="34" t="str">
        <f>Spielplan!B19</f>
        <v>BOL</v>
      </c>
      <c r="C19" s="34" t="str">
        <f>Spielplan!C19</f>
        <v>2.Spieltag</v>
      </c>
      <c r="D19" s="34">
        <f>Spielplan!D19</f>
        <v>0</v>
      </c>
      <c r="E19" s="34">
        <f>Spielplan!F19</f>
        <v>18</v>
      </c>
      <c r="G19" s="2">
        <v>18</v>
      </c>
      <c r="H19" s="2" t="e">
        <f t="shared" si="1"/>
        <v>#N/A</v>
      </c>
      <c r="I19" s="29" t="e">
        <f t="shared" si="2"/>
        <v>#N/A</v>
      </c>
      <c r="J19" s="29" t="e">
        <f t="shared" si="3"/>
        <v>#N/A</v>
      </c>
      <c r="K19" s="34" t="e">
        <f t="shared" si="4"/>
        <v>#N/A</v>
      </c>
      <c r="L19" s="29" t="str">
        <f t="shared" si="5"/>
        <v/>
      </c>
      <c r="M19" s="29" t="str">
        <f t="shared" si="6"/>
        <v/>
      </c>
      <c r="N19" s="29" t="str">
        <f t="shared" si="7"/>
        <v/>
      </c>
      <c r="O19" s="29" t="str">
        <f t="shared" si="8"/>
        <v/>
      </c>
      <c r="P19" s="34" t="str">
        <f t="shared" si="8"/>
        <v/>
      </c>
    </row>
    <row r="20" spans="1:16" x14ac:dyDescent="0.35">
      <c r="A20" s="34">
        <f>Spielplan!A20</f>
        <v>0</v>
      </c>
      <c r="B20" s="34" t="str">
        <f>Spielplan!B20</f>
        <v>BOL</v>
      </c>
      <c r="C20" s="34" t="str">
        <f>Spielplan!C20</f>
        <v>3.Spieltag</v>
      </c>
      <c r="D20" s="34" t="str">
        <f>Spielplan!D20</f>
        <v>Polizei SV München 1</v>
      </c>
      <c r="E20" s="34">
        <f>Spielplan!F20</f>
        <v>19</v>
      </c>
      <c r="G20" s="2">
        <v>19</v>
      </c>
      <c r="H20" s="2" t="e">
        <f t="shared" si="1"/>
        <v>#N/A</v>
      </c>
      <c r="I20" s="29" t="e">
        <f t="shared" si="2"/>
        <v>#N/A</v>
      </c>
      <c r="J20" s="29" t="e">
        <f t="shared" si="3"/>
        <v>#N/A</v>
      </c>
      <c r="K20" s="34" t="e">
        <f t="shared" si="4"/>
        <v>#N/A</v>
      </c>
      <c r="L20" s="29" t="str">
        <f t="shared" si="5"/>
        <v/>
      </c>
      <c r="M20" s="29" t="str">
        <f t="shared" si="6"/>
        <v/>
      </c>
      <c r="N20" s="29" t="str">
        <f t="shared" si="7"/>
        <v/>
      </c>
      <c r="O20" s="29" t="str">
        <f t="shared" si="8"/>
        <v/>
      </c>
      <c r="P20" s="34" t="str">
        <f t="shared" si="8"/>
        <v/>
      </c>
    </row>
    <row r="21" spans="1:16" x14ac:dyDescent="0.35">
      <c r="A21" s="34">
        <f>Spielplan!A21</f>
        <v>0</v>
      </c>
      <c r="B21" s="34" t="str">
        <f>Spielplan!B21</f>
        <v>BOL</v>
      </c>
      <c r="C21" s="34" t="str">
        <f>Spielplan!C21</f>
        <v>3.Spieltag</v>
      </c>
      <c r="D21" s="34">
        <f>Spielplan!D21</f>
        <v>0</v>
      </c>
      <c r="E21" s="34">
        <f>Spielplan!F21</f>
        <v>20</v>
      </c>
      <c r="G21" s="2">
        <v>20</v>
      </c>
      <c r="H21" s="2" t="e">
        <f t="shared" si="1"/>
        <v>#N/A</v>
      </c>
      <c r="I21" s="29" t="e">
        <f t="shared" si="2"/>
        <v>#N/A</v>
      </c>
      <c r="J21" s="29" t="e">
        <f t="shared" si="3"/>
        <v>#N/A</v>
      </c>
      <c r="K21" s="34" t="e">
        <f t="shared" si="4"/>
        <v>#N/A</v>
      </c>
      <c r="L21" s="29" t="str">
        <f t="shared" si="5"/>
        <v/>
      </c>
      <c r="M21" s="29" t="str">
        <f t="shared" si="6"/>
        <v/>
      </c>
      <c r="N21" s="29" t="str">
        <f t="shared" si="7"/>
        <v/>
      </c>
      <c r="O21" s="29" t="str">
        <f t="shared" si="8"/>
        <v/>
      </c>
      <c r="P21" s="34" t="str">
        <f t="shared" si="8"/>
        <v/>
      </c>
    </row>
    <row r="22" spans="1:16" x14ac:dyDescent="0.35">
      <c r="A22" s="34">
        <f>Spielplan!A22</f>
        <v>0</v>
      </c>
      <c r="B22" s="34" t="str">
        <f>Spielplan!B22</f>
        <v>BOL</v>
      </c>
      <c r="C22" s="34" t="str">
        <f>Spielplan!C22</f>
        <v>3.Spieltag</v>
      </c>
      <c r="D22" s="34">
        <f>Spielplan!D22</f>
        <v>0</v>
      </c>
      <c r="E22" s="34">
        <f>Spielplan!F22</f>
        <v>21</v>
      </c>
      <c r="G22" s="2">
        <v>21</v>
      </c>
      <c r="H22" s="2" t="e">
        <f t="shared" si="1"/>
        <v>#N/A</v>
      </c>
      <c r="I22" s="29" t="e">
        <f t="shared" si="2"/>
        <v>#N/A</v>
      </c>
      <c r="J22" s="29" t="e">
        <f t="shared" si="3"/>
        <v>#N/A</v>
      </c>
      <c r="K22" s="34" t="e">
        <f t="shared" si="4"/>
        <v>#N/A</v>
      </c>
      <c r="L22" s="29" t="str">
        <f t="shared" si="5"/>
        <v/>
      </c>
      <c r="M22" s="29" t="str">
        <f t="shared" si="6"/>
        <v/>
      </c>
      <c r="N22" s="29" t="str">
        <f t="shared" si="7"/>
        <v/>
      </c>
      <c r="O22" s="29" t="str">
        <f t="shared" si="8"/>
        <v/>
      </c>
      <c r="P22" s="34" t="str">
        <f t="shared" si="8"/>
        <v/>
      </c>
    </row>
    <row r="23" spans="1:16" x14ac:dyDescent="0.35">
      <c r="A23" s="34">
        <f>Spielplan!A23</f>
        <v>0</v>
      </c>
      <c r="B23" s="34" t="str">
        <f>Spielplan!B23</f>
        <v>BOL</v>
      </c>
      <c r="C23" s="34" t="str">
        <f>Spielplan!C23</f>
        <v>3.Spieltag</v>
      </c>
      <c r="D23" s="34" t="str">
        <f>Spielplan!D23</f>
        <v>TSV Neuhausen-Nymphenburg 3</v>
      </c>
      <c r="E23" s="34">
        <f>Spielplan!F23</f>
        <v>22</v>
      </c>
      <c r="G23" s="2">
        <v>22</v>
      </c>
      <c r="H23" s="2" t="e">
        <f t="shared" si="1"/>
        <v>#N/A</v>
      </c>
      <c r="I23" s="29" t="e">
        <f t="shared" si="2"/>
        <v>#N/A</v>
      </c>
      <c r="J23" s="29" t="e">
        <f t="shared" si="3"/>
        <v>#N/A</v>
      </c>
      <c r="K23" s="34" t="e">
        <f t="shared" si="4"/>
        <v>#N/A</v>
      </c>
      <c r="L23" s="29" t="str">
        <f t="shared" si="5"/>
        <v/>
      </c>
      <c r="M23" s="29" t="str">
        <f t="shared" si="6"/>
        <v/>
      </c>
      <c r="N23" s="29" t="str">
        <f t="shared" si="7"/>
        <v/>
      </c>
      <c r="O23" s="29" t="str">
        <f t="shared" si="8"/>
        <v/>
      </c>
      <c r="P23" s="34" t="str">
        <f t="shared" si="8"/>
        <v/>
      </c>
    </row>
    <row r="24" spans="1:16" x14ac:dyDescent="0.35">
      <c r="A24" s="34">
        <f>Spielplan!A24</f>
        <v>0</v>
      </c>
      <c r="B24" s="34" t="str">
        <f>Spielplan!B24</f>
        <v>BOL</v>
      </c>
      <c r="C24" s="34" t="str">
        <f>Spielplan!C24</f>
        <v>3.Spieltag</v>
      </c>
      <c r="D24" s="34">
        <f>Spielplan!D24</f>
        <v>0</v>
      </c>
      <c r="E24" s="34">
        <f>Spielplan!F24</f>
        <v>23</v>
      </c>
      <c r="G24" s="2">
        <v>23</v>
      </c>
      <c r="H24" s="2" t="e">
        <f t="shared" si="1"/>
        <v>#N/A</v>
      </c>
      <c r="I24" s="29" t="e">
        <f t="shared" si="2"/>
        <v>#N/A</v>
      </c>
      <c r="J24" s="29" t="e">
        <f t="shared" si="3"/>
        <v>#N/A</v>
      </c>
      <c r="K24" s="34" t="e">
        <f t="shared" si="4"/>
        <v>#N/A</v>
      </c>
      <c r="L24" s="29" t="str">
        <f t="shared" si="5"/>
        <v/>
      </c>
      <c r="M24" s="29" t="str">
        <f t="shared" si="6"/>
        <v/>
      </c>
      <c r="N24" s="29" t="str">
        <f t="shared" si="7"/>
        <v/>
      </c>
      <c r="O24" s="29" t="str">
        <f t="shared" si="8"/>
        <v/>
      </c>
      <c r="P24" s="34" t="str">
        <f t="shared" si="8"/>
        <v/>
      </c>
    </row>
    <row r="25" spans="1:16" x14ac:dyDescent="0.35">
      <c r="A25" s="34">
        <f>Spielplan!A25</f>
        <v>0</v>
      </c>
      <c r="B25" s="34" t="str">
        <f>Spielplan!B25</f>
        <v>BOL</v>
      </c>
      <c r="C25" s="34" t="str">
        <f>Spielplan!C25</f>
        <v>3.Spieltag</v>
      </c>
      <c r="D25" s="34">
        <f>Spielplan!D25</f>
        <v>0</v>
      </c>
      <c r="E25" s="34">
        <f>Spielplan!F25</f>
        <v>24</v>
      </c>
      <c r="G25" s="2">
        <v>24</v>
      </c>
      <c r="H25" s="2" t="e">
        <f t="shared" si="1"/>
        <v>#N/A</v>
      </c>
      <c r="I25" s="29" t="e">
        <f t="shared" si="2"/>
        <v>#N/A</v>
      </c>
      <c r="J25" s="29" t="e">
        <f t="shared" si="3"/>
        <v>#N/A</v>
      </c>
      <c r="K25" s="34" t="e">
        <f t="shared" si="4"/>
        <v>#N/A</v>
      </c>
      <c r="L25" s="29" t="str">
        <f t="shared" si="5"/>
        <v/>
      </c>
      <c r="M25" s="29" t="str">
        <f t="shared" si="6"/>
        <v/>
      </c>
      <c r="N25" s="29" t="str">
        <f t="shared" si="7"/>
        <v/>
      </c>
      <c r="O25" s="29" t="str">
        <f t="shared" si="8"/>
        <v/>
      </c>
      <c r="P25" s="34" t="str">
        <f t="shared" si="8"/>
        <v/>
      </c>
    </row>
    <row r="26" spans="1:16" x14ac:dyDescent="0.35">
      <c r="A26" s="34">
        <f>Spielplan!A26</f>
        <v>0</v>
      </c>
      <c r="B26" s="34" t="str">
        <f>Spielplan!B26</f>
        <v>BOL</v>
      </c>
      <c r="C26" s="34" t="str">
        <f>Spielplan!C26</f>
        <v>3.Spieltag</v>
      </c>
      <c r="D26" s="34" t="str">
        <f>Spielplan!D26</f>
        <v>OSC München 3</v>
      </c>
      <c r="E26" s="34">
        <f>Spielplan!F26</f>
        <v>25</v>
      </c>
      <c r="G26" s="2">
        <v>25</v>
      </c>
      <c r="H26" s="2" t="e">
        <f t="shared" si="1"/>
        <v>#N/A</v>
      </c>
      <c r="I26" s="29" t="e">
        <f t="shared" si="2"/>
        <v>#N/A</v>
      </c>
      <c r="J26" s="29" t="e">
        <f t="shared" si="3"/>
        <v>#N/A</v>
      </c>
      <c r="K26" s="34" t="e">
        <f t="shared" si="4"/>
        <v>#N/A</v>
      </c>
      <c r="L26" s="29" t="str">
        <f t="shared" si="5"/>
        <v/>
      </c>
      <c r="M26" s="29" t="str">
        <f t="shared" si="6"/>
        <v/>
      </c>
      <c r="N26" s="29" t="str">
        <f t="shared" si="7"/>
        <v/>
      </c>
      <c r="O26" s="29" t="str">
        <f t="shared" si="8"/>
        <v/>
      </c>
      <c r="P26" s="34" t="str">
        <f t="shared" si="8"/>
        <v/>
      </c>
    </row>
    <row r="27" spans="1:16" x14ac:dyDescent="0.35">
      <c r="A27" s="34">
        <f>Spielplan!A27</f>
        <v>0</v>
      </c>
      <c r="B27" s="34" t="str">
        <f>Spielplan!B27</f>
        <v>BOL</v>
      </c>
      <c r="C27" s="34" t="str">
        <f>Spielplan!C27</f>
        <v>3.Spieltag</v>
      </c>
      <c r="D27" s="34">
        <f>Spielplan!D27</f>
        <v>0</v>
      </c>
      <c r="E27" s="34">
        <f>Spielplan!F27</f>
        <v>26</v>
      </c>
      <c r="G27" s="2">
        <v>26</v>
      </c>
      <c r="H27" s="2" t="e">
        <f t="shared" si="1"/>
        <v>#N/A</v>
      </c>
      <c r="I27" s="29" t="e">
        <f t="shared" si="2"/>
        <v>#N/A</v>
      </c>
      <c r="J27" s="29" t="e">
        <f t="shared" si="3"/>
        <v>#N/A</v>
      </c>
      <c r="K27" s="34" t="e">
        <f t="shared" si="4"/>
        <v>#N/A</v>
      </c>
      <c r="L27" s="29" t="str">
        <f t="shared" si="5"/>
        <v/>
      </c>
      <c r="M27" s="29" t="str">
        <f t="shared" si="6"/>
        <v/>
      </c>
      <c r="N27" s="29" t="str">
        <f t="shared" si="7"/>
        <v/>
      </c>
      <c r="O27" s="29" t="str">
        <f t="shared" si="8"/>
        <v/>
      </c>
      <c r="P27" s="34" t="str">
        <f t="shared" si="8"/>
        <v/>
      </c>
    </row>
    <row r="28" spans="1:16" x14ac:dyDescent="0.35">
      <c r="A28" s="34">
        <f>Spielplan!A28</f>
        <v>0</v>
      </c>
      <c r="B28" s="34" t="str">
        <f>Spielplan!B28</f>
        <v>BOL</v>
      </c>
      <c r="C28" s="34" t="str">
        <f>Spielplan!C28</f>
        <v>3.Spieltag</v>
      </c>
      <c r="D28" s="34">
        <f>Spielplan!D28</f>
        <v>0</v>
      </c>
      <c r="E28" s="34">
        <f>Spielplan!F28</f>
        <v>27</v>
      </c>
      <c r="G28" s="2">
        <v>27</v>
      </c>
      <c r="H28" s="2" t="e">
        <f t="shared" si="1"/>
        <v>#N/A</v>
      </c>
      <c r="I28" s="29" t="e">
        <f t="shared" si="2"/>
        <v>#N/A</v>
      </c>
      <c r="J28" s="29" t="e">
        <f t="shared" si="3"/>
        <v>#N/A</v>
      </c>
      <c r="K28" s="34" t="e">
        <f t="shared" si="4"/>
        <v>#N/A</v>
      </c>
      <c r="L28" s="29" t="str">
        <f t="shared" si="5"/>
        <v/>
      </c>
      <c r="M28" s="29" t="str">
        <f t="shared" si="6"/>
        <v/>
      </c>
      <c r="N28" s="29" t="str">
        <f t="shared" si="7"/>
        <v/>
      </c>
      <c r="O28" s="29" t="str">
        <f t="shared" si="8"/>
        <v/>
      </c>
      <c r="P28" s="34" t="str">
        <f t="shared" si="8"/>
        <v/>
      </c>
    </row>
    <row r="29" spans="1:16" x14ac:dyDescent="0.35">
      <c r="A29" s="34">
        <f>Spielplan!A29</f>
        <v>0</v>
      </c>
      <c r="B29" s="34" t="str">
        <f>Spielplan!B29</f>
        <v>BOL</v>
      </c>
      <c r="C29" s="34" t="str">
        <f>Spielplan!C29</f>
        <v>4.Spieltag</v>
      </c>
      <c r="D29" s="34" t="str">
        <f>Spielplan!D29</f>
        <v>BC Fürstenfeldbruck 2</v>
      </c>
      <c r="E29" s="34">
        <f>Spielplan!F29</f>
        <v>28</v>
      </c>
      <c r="G29" s="2">
        <v>28</v>
      </c>
      <c r="H29" s="2" t="e">
        <f t="shared" si="1"/>
        <v>#N/A</v>
      </c>
      <c r="I29" s="29" t="e">
        <f t="shared" si="2"/>
        <v>#N/A</v>
      </c>
      <c r="J29" s="29" t="e">
        <f t="shared" si="3"/>
        <v>#N/A</v>
      </c>
      <c r="K29" s="34" t="e">
        <f t="shared" si="4"/>
        <v>#N/A</v>
      </c>
      <c r="L29" s="29" t="str">
        <f t="shared" si="5"/>
        <v/>
      </c>
      <c r="M29" s="29" t="str">
        <f t="shared" si="6"/>
        <v/>
      </c>
      <c r="N29" s="29" t="str">
        <f t="shared" si="7"/>
        <v/>
      </c>
      <c r="O29" s="29" t="str">
        <f t="shared" si="8"/>
        <v/>
      </c>
      <c r="P29" s="34" t="str">
        <f t="shared" si="8"/>
        <v/>
      </c>
    </row>
    <row r="30" spans="1:16" x14ac:dyDescent="0.35">
      <c r="A30" s="34">
        <f>Spielplan!A30</f>
        <v>0</v>
      </c>
      <c r="B30" s="34" t="str">
        <f>Spielplan!B30</f>
        <v>BOL</v>
      </c>
      <c r="C30" s="34" t="str">
        <f>Spielplan!C30</f>
        <v>4.Spieltag</v>
      </c>
      <c r="D30" s="34">
        <f>Spielplan!D30</f>
        <v>0</v>
      </c>
      <c r="E30" s="34">
        <f>Spielplan!F30</f>
        <v>29</v>
      </c>
      <c r="G30" s="2">
        <v>29</v>
      </c>
      <c r="H30" s="2" t="e">
        <f t="shared" si="1"/>
        <v>#N/A</v>
      </c>
      <c r="I30" s="29" t="e">
        <f t="shared" si="2"/>
        <v>#N/A</v>
      </c>
      <c r="J30" s="29" t="e">
        <f t="shared" si="3"/>
        <v>#N/A</v>
      </c>
      <c r="K30" s="34" t="e">
        <f t="shared" si="4"/>
        <v>#N/A</v>
      </c>
      <c r="L30" s="29" t="str">
        <f t="shared" si="5"/>
        <v/>
      </c>
      <c r="M30" s="29" t="str">
        <f t="shared" si="6"/>
        <v/>
      </c>
      <c r="N30" s="29" t="str">
        <f t="shared" si="7"/>
        <v/>
      </c>
      <c r="O30" s="29" t="str">
        <f t="shared" si="8"/>
        <v/>
      </c>
      <c r="P30" s="34" t="str">
        <f t="shared" si="8"/>
        <v/>
      </c>
    </row>
    <row r="31" spans="1:16" x14ac:dyDescent="0.35">
      <c r="A31" s="34">
        <f>Spielplan!A31</f>
        <v>0</v>
      </c>
      <c r="B31" s="34" t="str">
        <f>Spielplan!B31</f>
        <v>BOL</v>
      </c>
      <c r="C31" s="34" t="str">
        <f>Spielplan!C31</f>
        <v>4.Spieltag</v>
      </c>
      <c r="D31" s="34">
        <f>Spielplan!D31</f>
        <v>0</v>
      </c>
      <c r="E31" s="34">
        <f>Spielplan!F31</f>
        <v>30</v>
      </c>
      <c r="G31" s="2">
        <v>30</v>
      </c>
      <c r="H31" s="2" t="e">
        <f t="shared" si="1"/>
        <v>#N/A</v>
      </c>
      <c r="I31" s="29" t="e">
        <f t="shared" si="2"/>
        <v>#N/A</v>
      </c>
      <c r="J31" s="29" t="e">
        <f t="shared" si="3"/>
        <v>#N/A</v>
      </c>
      <c r="K31" s="34" t="e">
        <f t="shared" si="4"/>
        <v>#N/A</v>
      </c>
      <c r="L31" s="29" t="str">
        <f t="shared" si="5"/>
        <v/>
      </c>
      <c r="M31" s="29" t="str">
        <f t="shared" si="6"/>
        <v/>
      </c>
      <c r="N31" s="29" t="str">
        <f t="shared" si="7"/>
        <v/>
      </c>
      <c r="O31" s="29" t="str">
        <f t="shared" si="8"/>
        <v/>
      </c>
      <c r="P31" s="34" t="str">
        <f t="shared" si="8"/>
        <v/>
      </c>
    </row>
    <row r="32" spans="1:16" x14ac:dyDescent="0.35">
      <c r="A32" s="34">
        <f>Spielplan!A32</f>
        <v>0</v>
      </c>
      <c r="B32" s="34" t="str">
        <f>Spielplan!B32</f>
        <v>BOL</v>
      </c>
      <c r="C32" s="34" t="str">
        <f>Spielplan!C32</f>
        <v>4.Spieltag</v>
      </c>
      <c r="D32" s="34" t="str">
        <f>Spielplan!D32</f>
        <v>PTSV Rosenheim 1</v>
      </c>
      <c r="E32" s="34">
        <f>Spielplan!F32</f>
        <v>31</v>
      </c>
    </row>
    <row r="33" spans="1:5" x14ac:dyDescent="0.35">
      <c r="A33" s="34">
        <f>Spielplan!A33</f>
        <v>0</v>
      </c>
      <c r="B33" s="34" t="str">
        <f>Spielplan!B33</f>
        <v>BOL</v>
      </c>
      <c r="C33" s="34" t="str">
        <f>Spielplan!C33</f>
        <v>4.Spieltag</v>
      </c>
      <c r="D33" s="34">
        <f>Spielplan!D33</f>
        <v>0</v>
      </c>
      <c r="E33" s="34">
        <f>Spielplan!F33</f>
        <v>32</v>
      </c>
    </row>
    <row r="34" spans="1:5" x14ac:dyDescent="0.35">
      <c r="A34" s="34">
        <f>Spielplan!A34</f>
        <v>0</v>
      </c>
      <c r="B34" s="34" t="str">
        <f>Spielplan!B34</f>
        <v>BOL</v>
      </c>
      <c r="C34" s="34" t="str">
        <f>Spielplan!C34</f>
        <v>4.Spieltag</v>
      </c>
      <c r="D34" s="34">
        <f>Spielplan!D34</f>
        <v>0</v>
      </c>
      <c r="E34" s="34">
        <f>Spielplan!F34</f>
        <v>33</v>
      </c>
    </row>
    <row r="35" spans="1:5" x14ac:dyDescent="0.35">
      <c r="A35" s="34">
        <f>Spielplan!A35</f>
        <v>0</v>
      </c>
      <c r="B35" s="34" t="str">
        <f>Spielplan!B35</f>
        <v>BOL</v>
      </c>
      <c r="C35" s="34" t="str">
        <f>Spielplan!C35</f>
        <v>4.Spieltag</v>
      </c>
      <c r="D35" s="34" t="str">
        <f>Spielplan!D35</f>
        <v>OSC München 2</v>
      </c>
      <c r="E35" s="34">
        <f>Spielplan!F35</f>
        <v>34</v>
      </c>
    </row>
    <row r="36" spans="1:5" x14ac:dyDescent="0.35">
      <c r="A36" s="34">
        <f>Spielplan!A36</f>
        <v>0</v>
      </c>
      <c r="B36" s="34" t="str">
        <f>Spielplan!B36</f>
        <v>BOL</v>
      </c>
      <c r="C36" s="34" t="str">
        <f>Spielplan!C36</f>
        <v>4.Spieltag</v>
      </c>
      <c r="D36" s="34">
        <f>Spielplan!D36</f>
        <v>0</v>
      </c>
      <c r="E36" s="34">
        <f>Spielplan!F36</f>
        <v>35</v>
      </c>
    </row>
    <row r="37" spans="1:5" x14ac:dyDescent="0.35">
      <c r="A37" s="34">
        <f>Spielplan!A37</f>
        <v>0</v>
      </c>
      <c r="B37" s="34" t="str">
        <f>Spielplan!B37</f>
        <v>BOL</v>
      </c>
      <c r="C37" s="34" t="str">
        <f>Spielplan!C37</f>
        <v>4.Spieltag</v>
      </c>
      <c r="D37" s="34">
        <f>Spielplan!D37</f>
        <v>0</v>
      </c>
      <c r="E37" s="34">
        <f>Spielplan!F37</f>
        <v>36</v>
      </c>
    </row>
    <row r="38" spans="1:5" x14ac:dyDescent="0.35">
      <c r="A38" s="34">
        <f>Spielplan!A38</f>
        <v>0</v>
      </c>
      <c r="B38" s="34" t="str">
        <f>Spielplan!B38</f>
        <v>BOL</v>
      </c>
      <c r="C38" s="34" t="str">
        <f>Spielplan!C38</f>
        <v>5.Spieltag</v>
      </c>
      <c r="D38" s="34" t="str">
        <f>Spielplan!D38</f>
        <v>SV Lohhof 1</v>
      </c>
      <c r="E38" s="34">
        <f>Spielplan!F38</f>
        <v>37</v>
      </c>
    </row>
    <row r="39" spans="1:5" x14ac:dyDescent="0.35">
      <c r="A39" s="34">
        <f>Spielplan!A39</f>
        <v>0</v>
      </c>
      <c r="B39" s="34" t="str">
        <f>Spielplan!B39</f>
        <v>BOL</v>
      </c>
      <c r="C39" s="34" t="str">
        <f>Spielplan!C39</f>
        <v>5.Spieltag</v>
      </c>
      <c r="D39" s="34">
        <f>Spielplan!D39</f>
        <v>0</v>
      </c>
      <c r="E39" s="34">
        <f>Spielplan!F39</f>
        <v>38</v>
      </c>
    </row>
    <row r="40" spans="1:5" x14ac:dyDescent="0.35">
      <c r="A40" s="34">
        <f>Spielplan!A40</f>
        <v>0</v>
      </c>
      <c r="B40" s="34" t="str">
        <f>Spielplan!B40</f>
        <v>BOL</v>
      </c>
      <c r="C40" s="34" t="str">
        <f>Spielplan!C40</f>
        <v>5.Spieltag</v>
      </c>
      <c r="D40" s="34">
        <f>Spielplan!D40</f>
        <v>0</v>
      </c>
      <c r="E40" s="34">
        <f>Spielplan!F40</f>
        <v>39</v>
      </c>
    </row>
    <row r="41" spans="1:5" x14ac:dyDescent="0.35">
      <c r="A41" s="34">
        <f>Spielplan!A41</f>
        <v>0</v>
      </c>
      <c r="B41" s="34" t="str">
        <f>Spielplan!B41</f>
        <v>BOL</v>
      </c>
      <c r="C41" s="34" t="str">
        <f>Spielplan!C41</f>
        <v>5.Spieltag</v>
      </c>
      <c r="D41" s="34" t="str">
        <f>Spielplan!D41</f>
        <v>TUS Prien 1</v>
      </c>
      <c r="E41" s="34">
        <f>Spielplan!F41</f>
        <v>40</v>
      </c>
    </row>
    <row r="42" spans="1:5" x14ac:dyDescent="0.35">
      <c r="A42" s="34">
        <f>Spielplan!A42</f>
        <v>0</v>
      </c>
      <c r="B42" s="34" t="str">
        <f>Spielplan!B42</f>
        <v>BOL</v>
      </c>
      <c r="C42" s="34" t="str">
        <f>Spielplan!C42</f>
        <v>5.Spieltag</v>
      </c>
      <c r="D42" s="34">
        <f>Spielplan!D42</f>
        <v>0</v>
      </c>
      <c r="E42" s="34">
        <f>Spielplan!F42</f>
        <v>41</v>
      </c>
    </row>
    <row r="43" spans="1:5" x14ac:dyDescent="0.35">
      <c r="A43" s="34">
        <f>Spielplan!A43</f>
        <v>0</v>
      </c>
      <c r="B43" s="34" t="str">
        <f>Spielplan!B43</f>
        <v>BOL</v>
      </c>
      <c r="C43" s="34" t="str">
        <f>Spielplan!C43</f>
        <v>5.Spieltag</v>
      </c>
      <c r="D43" s="34">
        <f>Spielplan!D43</f>
        <v>0</v>
      </c>
      <c r="E43" s="34">
        <f>Spielplan!F43</f>
        <v>42</v>
      </c>
    </row>
    <row r="44" spans="1:5" x14ac:dyDescent="0.35">
      <c r="A44" s="34">
        <f>Spielplan!A44</f>
        <v>0</v>
      </c>
      <c r="B44" s="34" t="str">
        <f>Spielplan!B44</f>
        <v>BOL</v>
      </c>
      <c r="C44" s="34" t="str">
        <f>Spielplan!C44</f>
        <v>5.Spieltag</v>
      </c>
      <c r="D44" s="34" t="str">
        <f>Spielplan!D44</f>
        <v>OSC München 2</v>
      </c>
      <c r="E44" s="34">
        <f>Spielplan!F44</f>
        <v>43</v>
      </c>
    </row>
    <row r="45" spans="1:5" x14ac:dyDescent="0.35">
      <c r="A45" s="34">
        <f>Spielplan!A45</f>
        <v>0</v>
      </c>
      <c r="B45" s="34" t="str">
        <f>Spielplan!B45</f>
        <v>BOL</v>
      </c>
      <c r="C45" s="34" t="str">
        <f>Spielplan!C45</f>
        <v>5.Spieltag</v>
      </c>
      <c r="D45" s="34">
        <f>Spielplan!D45</f>
        <v>0</v>
      </c>
      <c r="E45" s="34">
        <f>Spielplan!F45</f>
        <v>44</v>
      </c>
    </row>
    <row r="46" spans="1:5" x14ac:dyDescent="0.35">
      <c r="A46" s="34">
        <f>Spielplan!A46</f>
        <v>0</v>
      </c>
      <c r="B46" s="34" t="str">
        <f>Spielplan!B46</f>
        <v>BOL</v>
      </c>
      <c r="C46" s="34" t="str">
        <f>Spielplan!C46</f>
        <v>5.Spieltag</v>
      </c>
      <c r="D46" s="34">
        <f>Spielplan!D46</f>
        <v>0</v>
      </c>
      <c r="E46" s="34">
        <f>Spielplan!F46</f>
        <v>45</v>
      </c>
    </row>
    <row r="47" spans="1:5" x14ac:dyDescent="0.35">
      <c r="A47" s="34">
        <f>Spielplan!A47</f>
        <v>0</v>
      </c>
      <c r="B47" s="34" t="str">
        <f>Spielplan!B47</f>
        <v>BOL</v>
      </c>
      <c r="C47" s="34" t="str">
        <f>Spielplan!C47</f>
        <v>6.Spieltag</v>
      </c>
      <c r="D47" s="34" t="str">
        <f>Spielplan!D47</f>
        <v>BC Fürstenfeldbruck 2</v>
      </c>
      <c r="E47" s="34">
        <f>Spielplan!F47</f>
        <v>46</v>
      </c>
    </row>
    <row r="48" spans="1:5" x14ac:dyDescent="0.35">
      <c r="A48" s="34">
        <f>Spielplan!A48</f>
        <v>0</v>
      </c>
      <c r="B48" s="34" t="str">
        <f>Spielplan!B48</f>
        <v>BOL</v>
      </c>
      <c r="C48" s="34" t="str">
        <f>Spielplan!C48</f>
        <v>6.Spieltag</v>
      </c>
      <c r="D48" s="34">
        <f>Spielplan!D48</f>
        <v>0</v>
      </c>
      <c r="E48" s="34">
        <f>Spielplan!F48</f>
        <v>47</v>
      </c>
    </row>
    <row r="49" spans="1:5" x14ac:dyDescent="0.35">
      <c r="A49" s="34">
        <f>Spielplan!A49</f>
        <v>0</v>
      </c>
      <c r="B49" s="34" t="str">
        <f>Spielplan!B49</f>
        <v>BOL</v>
      </c>
      <c r="C49" s="34" t="str">
        <f>Spielplan!C49</f>
        <v>6.Spieltag</v>
      </c>
      <c r="D49" s="34">
        <f>Spielplan!D49</f>
        <v>0</v>
      </c>
      <c r="E49" s="34">
        <f>Spielplan!F49</f>
        <v>48</v>
      </c>
    </row>
    <row r="50" spans="1:5" x14ac:dyDescent="0.35">
      <c r="A50" s="34">
        <f>Spielplan!A50</f>
        <v>0</v>
      </c>
      <c r="B50" s="34" t="str">
        <f>Spielplan!B50</f>
        <v>BOL</v>
      </c>
      <c r="C50" s="34" t="str">
        <f>Spielplan!C50</f>
        <v>6.Spieltag</v>
      </c>
      <c r="D50" s="34" t="str">
        <f>Spielplan!D50</f>
        <v>TSV Ebersberg 1</v>
      </c>
      <c r="E50" s="34">
        <f>Spielplan!F50</f>
        <v>49</v>
      </c>
    </row>
    <row r="51" spans="1:5" x14ac:dyDescent="0.35">
      <c r="A51" s="34">
        <f>Spielplan!A51</f>
        <v>0</v>
      </c>
      <c r="B51" s="34" t="str">
        <f>Spielplan!B51</f>
        <v>BOL</v>
      </c>
      <c r="C51" s="34" t="str">
        <f>Spielplan!C51</f>
        <v>6.Spieltag</v>
      </c>
      <c r="D51" s="34">
        <f>Spielplan!D51</f>
        <v>0</v>
      </c>
      <c r="E51" s="34">
        <f>Spielplan!F51</f>
        <v>50</v>
      </c>
    </row>
    <row r="52" spans="1:5" x14ac:dyDescent="0.35">
      <c r="A52" s="34">
        <f>Spielplan!A52</f>
        <v>0</v>
      </c>
      <c r="B52" s="34" t="str">
        <f>Spielplan!B52</f>
        <v>BOL</v>
      </c>
      <c r="C52" s="34" t="str">
        <f>Spielplan!C52</f>
        <v>6.Spieltag</v>
      </c>
      <c r="D52" s="34">
        <f>Spielplan!D52</f>
        <v>0</v>
      </c>
      <c r="E52" s="34">
        <f>Spielplan!F52</f>
        <v>51</v>
      </c>
    </row>
    <row r="53" spans="1:5" x14ac:dyDescent="0.35">
      <c r="A53" s="34">
        <f>Spielplan!A53</f>
        <v>0</v>
      </c>
      <c r="B53" s="34" t="str">
        <f>Spielplan!B53</f>
        <v>BOL</v>
      </c>
      <c r="C53" s="34" t="str">
        <f>Spielplan!C53</f>
        <v>6.Spieltag</v>
      </c>
      <c r="D53" s="34" t="str">
        <f>Spielplan!D53</f>
        <v>OSC München 3</v>
      </c>
      <c r="E53" s="34">
        <f>Spielplan!F53</f>
        <v>52</v>
      </c>
    </row>
    <row r="54" spans="1:5" x14ac:dyDescent="0.35">
      <c r="A54" s="34">
        <f>Spielplan!A54</f>
        <v>0</v>
      </c>
      <c r="B54" s="34" t="str">
        <f>Spielplan!B54</f>
        <v>BOL</v>
      </c>
      <c r="C54" s="34" t="str">
        <f>Spielplan!C54</f>
        <v>6.Spieltag</v>
      </c>
      <c r="D54" s="34">
        <f>Spielplan!D54</f>
        <v>0</v>
      </c>
      <c r="E54" s="34">
        <f>Spielplan!F54</f>
        <v>53</v>
      </c>
    </row>
    <row r="55" spans="1:5" x14ac:dyDescent="0.35">
      <c r="A55" s="34">
        <f>Spielplan!A55</f>
        <v>0</v>
      </c>
      <c r="B55" s="34" t="str">
        <f>Spielplan!B55</f>
        <v>BOL</v>
      </c>
      <c r="C55" s="34" t="str">
        <f>Spielplan!C55</f>
        <v>6.Spieltag</v>
      </c>
      <c r="D55" s="34">
        <f>Spielplan!D55</f>
        <v>0</v>
      </c>
      <c r="E55" s="34">
        <f>Spielplan!F55</f>
        <v>54</v>
      </c>
    </row>
    <row r="56" spans="1:5" x14ac:dyDescent="0.35">
      <c r="A56" s="34">
        <f>Spielplan!A56</f>
        <v>0</v>
      </c>
      <c r="B56" s="34" t="str">
        <f>Spielplan!B56</f>
        <v>BOL</v>
      </c>
      <c r="C56" s="34" t="str">
        <f>Spielplan!C56</f>
        <v>7.Spieltag</v>
      </c>
      <c r="D56" s="34" t="str">
        <f>Spielplan!D56</f>
        <v>PTSV Rosenheim 1</v>
      </c>
      <c r="E56" s="34">
        <f>Spielplan!F56</f>
        <v>55</v>
      </c>
    </row>
    <row r="57" spans="1:5" x14ac:dyDescent="0.35">
      <c r="A57" s="34">
        <f>Spielplan!A57</f>
        <v>0</v>
      </c>
      <c r="B57" s="34" t="str">
        <f>Spielplan!B57</f>
        <v>BOL</v>
      </c>
      <c r="C57" s="34" t="str">
        <f>Spielplan!C57</f>
        <v>7.Spieltag</v>
      </c>
      <c r="D57" s="34">
        <f>Spielplan!D57</f>
        <v>0</v>
      </c>
      <c r="E57" s="34">
        <f>Spielplan!F57</f>
        <v>56</v>
      </c>
    </row>
    <row r="58" spans="1:5" x14ac:dyDescent="0.35">
      <c r="A58" s="34">
        <f>Spielplan!A58</f>
        <v>0</v>
      </c>
      <c r="B58" s="34" t="str">
        <f>Spielplan!B58</f>
        <v>BOL</v>
      </c>
      <c r="C58" s="34" t="str">
        <f>Spielplan!C58</f>
        <v>7.Spieltag</v>
      </c>
      <c r="D58" s="34">
        <f>Spielplan!D58</f>
        <v>0</v>
      </c>
      <c r="E58" s="34">
        <f>Spielplan!F58</f>
        <v>57</v>
      </c>
    </row>
    <row r="59" spans="1:5" x14ac:dyDescent="0.35">
      <c r="A59" s="34">
        <f>Spielplan!A59</f>
        <v>0</v>
      </c>
      <c r="B59" s="34" t="str">
        <f>Spielplan!B59</f>
        <v>BOL</v>
      </c>
      <c r="C59" s="34" t="str">
        <f>Spielplan!C59</f>
        <v>7.Spieltag</v>
      </c>
      <c r="D59" s="34" t="str">
        <f>Spielplan!D59</f>
        <v>Polizei SV München 1</v>
      </c>
      <c r="E59" s="34">
        <f>Spielplan!F59</f>
        <v>58</v>
      </c>
    </row>
    <row r="60" spans="1:5" x14ac:dyDescent="0.35">
      <c r="A60" s="34">
        <f>Spielplan!A60</f>
        <v>0</v>
      </c>
      <c r="B60" s="34" t="str">
        <f>Spielplan!B60</f>
        <v>BOL</v>
      </c>
      <c r="C60" s="34" t="str">
        <f>Spielplan!C60</f>
        <v>7.Spieltag</v>
      </c>
      <c r="D60" s="34">
        <f>Spielplan!D60</f>
        <v>0</v>
      </c>
      <c r="E60" s="34">
        <f>Spielplan!F60</f>
        <v>59</v>
      </c>
    </row>
    <row r="61" spans="1:5" x14ac:dyDescent="0.35">
      <c r="A61" s="34">
        <f>Spielplan!A61</f>
        <v>0</v>
      </c>
      <c r="B61" s="34" t="str">
        <f>Spielplan!B61</f>
        <v>BOL</v>
      </c>
      <c r="C61" s="34" t="str">
        <f>Spielplan!C61</f>
        <v>7.Spieltag</v>
      </c>
      <c r="D61" s="34">
        <f>Spielplan!D61</f>
        <v>0</v>
      </c>
      <c r="E61" s="34">
        <f>Spielplan!F61</f>
        <v>60</v>
      </c>
    </row>
    <row r="62" spans="1:5" x14ac:dyDescent="0.35">
      <c r="A62" s="34">
        <f>Spielplan!A62</f>
        <v>0</v>
      </c>
      <c r="B62" s="34" t="str">
        <f>Spielplan!B62</f>
        <v>BOL</v>
      </c>
      <c r="C62" s="34" t="str">
        <f>Spielplan!C62</f>
        <v>7.Spieltag</v>
      </c>
      <c r="D62" s="34" t="str">
        <f>Spielplan!D62</f>
        <v>TSV Neuhausen-Nymphenburg 3</v>
      </c>
      <c r="E62" s="34">
        <f>Spielplan!F62</f>
        <v>61</v>
      </c>
    </row>
    <row r="63" spans="1:5" x14ac:dyDescent="0.35">
      <c r="A63" s="34">
        <f>Spielplan!A63</f>
        <v>0</v>
      </c>
      <c r="B63" s="34" t="str">
        <f>Spielplan!B63</f>
        <v>BOL</v>
      </c>
      <c r="C63" s="34" t="str">
        <f>Spielplan!C63</f>
        <v>7.Spieltag</v>
      </c>
      <c r="D63" s="34">
        <f>Spielplan!D63</f>
        <v>0</v>
      </c>
      <c r="E63" s="34">
        <f>Spielplan!F63</f>
        <v>62</v>
      </c>
    </row>
    <row r="64" spans="1:5" x14ac:dyDescent="0.35">
      <c r="A64" s="34">
        <f>Spielplan!A64</f>
        <v>0</v>
      </c>
      <c r="B64" s="34" t="str">
        <f>Spielplan!B64</f>
        <v>BOL</v>
      </c>
      <c r="C64" s="34" t="str">
        <f>Spielplan!C64</f>
        <v>7.Spieltag</v>
      </c>
      <c r="D64" s="34">
        <f>Spielplan!D64</f>
        <v>0</v>
      </c>
      <c r="E64" s="34">
        <f>Spielplan!F64</f>
        <v>63</v>
      </c>
    </row>
    <row r="65" spans="1:5" x14ac:dyDescent="0.35">
      <c r="A65" s="34">
        <f>Spielplan!A65</f>
        <v>0</v>
      </c>
      <c r="B65" s="34" t="str">
        <f>Spielplan!B65</f>
        <v>BL-Nord</v>
      </c>
      <c r="C65" s="34" t="str">
        <f>Spielplan!C65</f>
        <v>1.Spieltag</v>
      </c>
      <c r="D65" s="34" t="str">
        <f>Spielplan!D65</f>
        <v>SpVgg Erdweg 1</v>
      </c>
      <c r="E65" s="34">
        <f>Spielplan!F65</f>
        <v>1</v>
      </c>
    </row>
    <row r="66" spans="1:5" x14ac:dyDescent="0.35">
      <c r="A66" s="34">
        <f>Spielplan!A66</f>
        <v>0</v>
      </c>
      <c r="B66" s="34" t="str">
        <f>Spielplan!B66</f>
        <v>BL-Nord</v>
      </c>
      <c r="C66" s="34" t="str">
        <f>Spielplan!C66</f>
        <v>1.Spieltag</v>
      </c>
      <c r="D66" s="34">
        <f>Spielplan!D66</f>
        <v>0</v>
      </c>
      <c r="E66" s="34">
        <f>Spielplan!F66</f>
        <v>2</v>
      </c>
    </row>
    <row r="67" spans="1:5" x14ac:dyDescent="0.35">
      <c r="A67" s="34">
        <f>Spielplan!A67</f>
        <v>0</v>
      </c>
      <c r="B67" s="34" t="str">
        <f>Spielplan!B67</f>
        <v>BL-Nord</v>
      </c>
      <c r="C67" s="34" t="str">
        <f>Spielplan!C67</f>
        <v>1.Spieltag</v>
      </c>
      <c r="D67" s="34">
        <f>Spielplan!D67</f>
        <v>0</v>
      </c>
      <c r="E67" s="34">
        <f>Spielplan!F67</f>
        <v>3</v>
      </c>
    </row>
    <row r="68" spans="1:5" x14ac:dyDescent="0.35">
      <c r="A68" s="34">
        <f>Spielplan!A68</f>
        <v>0</v>
      </c>
      <c r="B68" s="34" t="str">
        <f>Spielplan!B68</f>
        <v>BL-Nord</v>
      </c>
      <c r="C68" s="34" t="str">
        <f>Spielplan!C68</f>
        <v>1.Spieltag</v>
      </c>
      <c r="D68" s="34" t="str">
        <f>Spielplan!D68</f>
        <v>ESV München 2</v>
      </c>
      <c r="E68" s="34">
        <f>Spielplan!F68</f>
        <v>4</v>
      </c>
    </row>
    <row r="69" spans="1:5" x14ac:dyDescent="0.35">
      <c r="A69" s="34">
        <f>Spielplan!A69</f>
        <v>0</v>
      </c>
      <c r="B69" s="34" t="str">
        <f>Spielplan!B69</f>
        <v>BL-Nord</v>
      </c>
      <c r="C69" s="34" t="str">
        <f>Spielplan!C69</f>
        <v>1.Spieltag</v>
      </c>
      <c r="D69" s="34">
        <f>Spielplan!D69</f>
        <v>0</v>
      </c>
      <c r="E69" s="34">
        <f>Spielplan!F69</f>
        <v>5</v>
      </c>
    </row>
    <row r="70" spans="1:5" x14ac:dyDescent="0.35">
      <c r="A70" s="34">
        <f>Spielplan!A70</f>
        <v>0</v>
      </c>
      <c r="B70" s="34" t="str">
        <f>Spielplan!B70</f>
        <v>BL-Nord</v>
      </c>
      <c r="C70" s="34" t="str">
        <f>Spielplan!C70</f>
        <v>1.Spieltag</v>
      </c>
      <c r="D70" s="34">
        <f>Spielplan!D70</f>
        <v>0</v>
      </c>
      <c r="E70" s="34">
        <f>Spielplan!F70</f>
        <v>6</v>
      </c>
    </row>
    <row r="71" spans="1:5" x14ac:dyDescent="0.35">
      <c r="A71" s="34">
        <f>Spielplan!A71</f>
        <v>0</v>
      </c>
      <c r="B71" s="34" t="str">
        <f>Spielplan!B71</f>
        <v>BL-Nord</v>
      </c>
      <c r="C71" s="34" t="str">
        <f>Spielplan!C71</f>
        <v>1.Spieltag</v>
      </c>
      <c r="D71" s="34" t="str">
        <f>Spielplan!D71</f>
        <v>Polizei SV München 2</v>
      </c>
      <c r="E71" s="34">
        <f>Spielplan!F71</f>
        <v>7</v>
      </c>
    </row>
    <row r="72" spans="1:5" x14ac:dyDescent="0.35">
      <c r="A72" s="34">
        <f>Spielplan!A72</f>
        <v>0</v>
      </c>
      <c r="B72" s="34" t="str">
        <f>Spielplan!B72</f>
        <v>BL-Nord</v>
      </c>
      <c r="C72" s="34" t="str">
        <f>Spielplan!C72</f>
        <v>1.Spieltag</v>
      </c>
      <c r="D72" s="34">
        <f>Spielplan!D72</f>
        <v>0</v>
      </c>
      <c r="E72" s="34">
        <f>Spielplan!F72</f>
        <v>8</v>
      </c>
    </row>
    <row r="73" spans="1:5" x14ac:dyDescent="0.35">
      <c r="A73" s="34">
        <f>Spielplan!A73</f>
        <v>0</v>
      </c>
      <c r="B73" s="34" t="str">
        <f>Spielplan!B73</f>
        <v>BL-Nord</v>
      </c>
      <c r="C73" s="34" t="str">
        <f>Spielplan!C73</f>
        <v>1.Spieltag</v>
      </c>
      <c r="D73" s="34">
        <f>Spielplan!D73</f>
        <v>0</v>
      </c>
      <c r="E73" s="34">
        <f>Spielplan!F73</f>
        <v>9</v>
      </c>
    </row>
    <row r="74" spans="1:5" x14ac:dyDescent="0.35">
      <c r="A74" s="34">
        <f>Spielplan!A74</f>
        <v>0</v>
      </c>
      <c r="B74" s="34" t="str">
        <f>Spielplan!B74</f>
        <v>BL-Nord</v>
      </c>
      <c r="C74" s="34" t="str">
        <f>Spielplan!C74</f>
        <v>2.Spieltag</v>
      </c>
      <c r="D74" s="34" t="str">
        <f>Spielplan!D74</f>
        <v>SV Lohhof 2</v>
      </c>
      <c r="E74" s="34">
        <f>Spielplan!F74</f>
        <v>10</v>
      </c>
    </row>
    <row r="75" spans="1:5" x14ac:dyDescent="0.35">
      <c r="A75" s="34">
        <f>Spielplan!A75</f>
        <v>0</v>
      </c>
      <c r="B75" s="34" t="str">
        <f>Spielplan!B75</f>
        <v>BL-Nord</v>
      </c>
      <c r="C75" s="34" t="str">
        <f>Spielplan!C75</f>
        <v>2.Spieltag</v>
      </c>
      <c r="D75" s="34">
        <f>Spielplan!D75</f>
        <v>0</v>
      </c>
      <c r="E75" s="34">
        <f>Spielplan!F75</f>
        <v>11</v>
      </c>
    </row>
    <row r="76" spans="1:5" x14ac:dyDescent="0.35">
      <c r="A76" s="34">
        <f>Spielplan!A76</f>
        <v>0</v>
      </c>
      <c r="B76" s="34" t="str">
        <f>Spielplan!B76</f>
        <v>BL-Nord</v>
      </c>
      <c r="C76" s="34" t="str">
        <f>Spielplan!C76</f>
        <v>2.Spieltag</v>
      </c>
      <c r="D76" s="34">
        <f>Spielplan!D76</f>
        <v>0</v>
      </c>
      <c r="E76" s="34">
        <f>Spielplan!F76</f>
        <v>12</v>
      </c>
    </row>
    <row r="77" spans="1:5" x14ac:dyDescent="0.35">
      <c r="A77" s="34">
        <f>Spielplan!A77</f>
        <v>0</v>
      </c>
      <c r="B77" s="34" t="str">
        <f>Spielplan!B77</f>
        <v>BL-Nord</v>
      </c>
      <c r="C77" s="34" t="str">
        <f>Spielplan!C77</f>
        <v>2.Spieltag</v>
      </c>
      <c r="D77" s="34" t="str">
        <f>Spielplan!D77</f>
        <v>DJK Ingolstadt 1</v>
      </c>
      <c r="E77" s="34">
        <f>Spielplan!F77</f>
        <v>13</v>
      </c>
    </row>
    <row r="78" spans="1:5" x14ac:dyDescent="0.35">
      <c r="A78" s="34">
        <f>Spielplan!A78</f>
        <v>0</v>
      </c>
      <c r="B78" s="34" t="str">
        <f>Spielplan!B78</f>
        <v>BL-Nord</v>
      </c>
      <c r="C78" s="34" t="str">
        <f>Spielplan!C78</f>
        <v>2.Spieltag</v>
      </c>
      <c r="D78" s="34">
        <f>Spielplan!D78</f>
        <v>0</v>
      </c>
      <c r="E78" s="34">
        <f>Spielplan!F78</f>
        <v>14</v>
      </c>
    </row>
    <row r="79" spans="1:5" x14ac:dyDescent="0.35">
      <c r="A79" s="34">
        <f>Spielplan!A79</f>
        <v>0</v>
      </c>
      <c r="B79" s="34" t="str">
        <f>Spielplan!B79</f>
        <v>BL-Nord</v>
      </c>
      <c r="C79" s="34" t="str">
        <f>Spielplan!C79</f>
        <v>2.Spieltag</v>
      </c>
      <c r="D79" s="34">
        <f>Spielplan!D79</f>
        <v>0</v>
      </c>
      <c r="E79" s="34">
        <f>Spielplan!F79</f>
        <v>15</v>
      </c>
    </row>
    <row r="80" spans="1:5" x14ac:dyDescent="0.35">
      <c r="A80" s="34">
        <f>Spielplan!A80</f>
        <v>0</v>
      </c>
      <c r="B80" s="34" t="str">
        <f>Spielplan!B80</f>
        <v>BL-Nord</v>
      </c>
      <c r="C80" s="34" t="str">
        <f>Spielplan!C80</f>
        <v>2.Spieltag</v>
      </c>
      <c r="D80" s="34" t="str">
        <f>Spielplan!D80</f>
        <v>TSV Eintracht Karlsfeld 1</v>
      </c>
      <c r="E80" s="34">
        <f>Spielplan!F80</f>
        <v>16</v>
      </c>
    </row>
    <row r="81" spans="1:5" x14ac:dyDescent="0.35">
      <c r="A81" s="34">
        <f>Spielplan!A81</f>
        <v>0</v>
      </c>
      <c r="B81" s="34" t="str">
        <f>Spielplan!B81</f>
        <v>BL-Nord</v>
      </c>
      <c r="C81" s="34" t="str">
        <f>Spielplan!C81</f>
        <v>2.Spieltag</v>
      </c>
      <c r="D81" s="34">
        <f>Spielplan!D81</f>
        <v>0</v>
      </c>
      <c r="E81" s="34">
        <f>Spielplan!F81</f>
        <v>17</v>
      </c>
    </row>
    <row r="82" spans="1:5" x14ac:dyDescent="0.35">
      <c r="A82" s="34">
        <f>Spielplan!A82</f>
        <v>0</v>
      </c>
      <c r="B82" s="34" t="str">
        <f>Spielplan!B82</f>
        <v>BL-Nord</v>
      </c>
      <c r="C82" s="34" t="str">
        <f>Spielplan!C82</f>
        <v>2.Spieltag</v>
      </c>
      <c r="D82" s="34">
        <f>Spielplan!D82</f>
        <v>0</v>
      </c>
      <c r="E82" s="34">
        <f>Spielplan!F82</f>
        <v>18</v>
      </c>
    </row>
    <row r="83" spans="1:5" x14ac:dyDescent="0.35">
      <c r="A83" s="34">
        <f>Spielplan!A83</f>
        <v>0</v>
      </c>
      <c r="B83" s="34" t="str">
        <f>Spielplan!B83</f>
        <v>BL-Nord</v>
      </c>
      <c r="C83" s="34" t="str">
        <f>Spielplan!C83</f>
        <v>3.Spieltag</v>
      </c>
      <c r="D83" s="34" t="str">
        <f>Spielplan!D83</f>
        <v>BC Freising 1969 1</v>
      </c>
      <c r="E83" s="34">
        <f>Spielplan!F83</f>
        <v>19</v>
      </c>
    </row>
    <row r="84" spans="1:5" x14ac:dyDescent="0.35">
      <c r="A84" s="34">
        <f>Spielplan!A84</f>
        <v>0</v>
      </c>
      <c r="B84" s="34" t="str">
        <f>Spielplan!B84</f>
        <v>BL-Nord</v>
      </c>
      <c r="C84" s="34" t="str">
        <f>Spielplan!C84</f>
        <v>3.Spieltag</v>
      </c>
      <c r="D84" s="34">
        <f>Spielplan!D84</f>
        <v>0</v>
      </c>
      <c r="E84" s="34">
        <f>Spielplan!F84</f>
        <v>20</v>
      </c>
    </row>
    <row r="85" spans="1:5" x14ac:dyDescent="0.35">
      <c r="A85" s="34">
        <f>Spielplan!A85</f>
        <v>0</v>
      </c>
      <c r="B85" s="34" t="str">
        <f>Spielplan!B85</f>
        <v>BL-Nord</v>
      </c>
      <c r="C85" s="34" t="str">
        <f>Spielplan!C85</f>
        <v>3.Spieltag</v>
      </c>
      <c r="D85" s="34">
        <f>Spielplan!D85</f>
        <v>0</v>
      </c>
      <c r="E85" s="34">
        <f>Spielplan!F85</f>
        <v>21</v>
      </c>
    </row>
    <row r="86" spans="1:5" x14ac:dyDescent="0.35">
      <c r="A86" s="34">
        <f>Spielplan!A86</f>
        <v>0</v>
      </c>
      <c r="B86" s="34" t="str">
        <f>Spielplan!B86</f>
        <v>BL-Nord</v>
      </c>
      <c r="C86" s="34" t="str">
        <f>Spielplan!C86</f>
        <v>3.Spieltag</v>
      </c>
      <c r="D86" s="34" t="str">
        <f>Spielplan!D86</f>
        <v>TSV Neuhausen-Nymphenburg 4</v>
      </c>
      <c r="E86" s="34">
        <f>Spielplan!F86</f>
        <v>22</v>
      </c>
    </row>
    <row r="87" spans="1:5" x14ac:dyDescent="0.35">
      <c r="A87" s="34">
        <f>Spielplan!A87</f>
        <v>0</v>
      </c>
      <c r="B87" s="34" t="str">
        <f>Spielplan!B87</f>
        <v>BL-Nord</v>
      </c>
      <c r="C87" s="34" t="str">
        <f>Spielplan!C87</f>
        <v>3.Spieltag</v>
      </c>
      <c r="D87" s="34">
        <f>Spielplan!D87</f>
        <v>0</v>
      </c>
      <c r="E87" s="34">
        <f>Spielplan!F87</f>
        <v>23</v>
      </c>
    </row>
    <row r="88" spans="1:5" x14ac:dyDescent="0.35">
      <c r="A88" s="34">
        <f>Spielplan!A88</f>
        <v>0</v>
      </c>
      <c r="B88" s="34" t="str">
        <f>Spielplan!B88</f>
        <v>BL-Nord</v>
      </c>
      <c r="C88" s="34" t="str">
        <f>Spielplan!C88</f>
        <v>3.Spieltag</v>
      </c>
      <c r="D88" s="34">
        <f>Spielplan!D88</f>
        <v>0</v>
      </c>
      <c r="E88" s="34">
        <f>Spielplan!F88</f>
        <v>24</v>
      </c>
    </row>
    <row r="89" spans="1:5" x14ac:dyDescent="0.35">
      <c r="A89" s="34">
        <f>Spielplan!A89</f>
        <v>0</v>
      </c>
      <c r="B89" s="34" t="str">
        <f>Spielplan!B89</f>
        <v>BL-Nord</v>
      </c>
      <c r="C89" s="34" t="str">
        <f>Spielplan!C89</f>
        <v>3.Spieltag</v>
      </c>
      <c r="D89" s="34" t="str">
        <f>Spielplan!D89</f>
        <v>TSV Haar 1</v>
      </c>
      <c r="E89" s="34">
        <f>Spielplan!F89</f>
        <v>25</v>
      </c>
    </row>
    <row r="90" spans="1:5" x14ac:dyDescent="0.35">
      <c r="A90" s="34">
        <f>Spielplan!A90</f>
        <v>0</v>
      </c>
      <c r="B90" s="34" t="str">
        <f>Spielplan!B90</f>
        <v>BL-Nord</v>
      </c>
      <c r="C90" s="34" t="str">
        <f>Spielplan!C90</f>
        <v>3.Spieltag</v>
      </c>
      <c r="D90" s="34">
        <f>Spielplan!D90</f>
        <v>0</v>
      </c>
      <c r="E90" s="34">
        <f>Spielplan!F90</f>
        <v>26</v>
      </c>
    </row>
    <row r="91" spans="1:5" x14ac:dyDescent="0.35">
      <c r="A91" s="34">
        <f>Spielplan!A91</f>
        <v>0</v>
      </c>
      <c r="B91" s="34" t="str">
        <f>Spielplan!B91</f>
        <v>BL-Nord</v>
      </c>
      <c r="C91" s="34" t="str">
        <f>Spielplan!C91</f>
        <v>3.Spieltag</v>
      </c>
      <c r="D91" s="34">
        <f>Spielplan!D91</f>
        <v>0</v>
      </c>
      <c r="E91" s="34">
        <f>Spielplan!F91</f>
        <v>27</v>
      </c>
    </row>
    <row r="92" spans="1:5" x14ac:dyDescent="0.35">
      <c r="A92" s="34">
        <f>Spielplan!A92</f>
        <v>0</v>
      </c>
      <c r="B92" s="34" t="str">
        <f>Spielplan!B92</f>
        <v>BL-Nord</v>
      </c>
      <c r="C92" s="34" t="str">
        <f>Spielplan!C92</f>
        <v>4.Spieltag</v>
      </c>
      <c r="D92" s="34" t="str">
        <f>Spielplan!D92</f>
        <v>SV Lohhof 2</v>
      </c>
      <c r="E92" s="34">
        <f>Spielplan!F92</f>
        <v>28</v>
      </c>
    </row>
    <row r="93" spans="1:5" x14ac:dyDescent="0.35">
      <c r="A93" s="34">
        <f>Spielplan!A93</f>
        <v>0</v>
      </c>
      <c r="B93" s="34" t="str">
        <f>Spielplan!B93</f>
        <v>BL-Nord</v>
      </c>
      <c r="C93" s="34" t="str">
        <f>Spielplan!C93</f>
        <v>4.Spieltag</v>
      </c>
      <c r="D93" s="34">
        <f>Spielplan!D93</f>
        <v>0</v>
      </c>
      <c r="E93" s="34">
        <f>Spielplan!F93</f>
        <v>29</v>
      </c>
    </row>
    <row r="94" spans="1:5" x14ac:dyDescent="0.35">
      <c r="A94" s="34">
        <f>Spielplan!A94</f>
        <v>0</v>
      </c>
      <c r="B94" s="34" t="str">
        <f>Spielplan!B94</f>
        <v>BL-Nord</v>
      </c>
      <c r="C94" s="34" t="str">
        <f>Spielplan!C94</f>
        <v>4.Spieltag</v>
      </c>
      <c r="D94" s="34">
        <f>Spielplan!D94</f>
        <v>0</v>
      </c>
      <c r="E94" s="34">
        <f>Spielplan!F94</f>
        <v>30</v>
      </c>
    </row>
    <row r="95" spans="1:5" x14ac:dyDescent="0.35">
      <c r="A95" s="34">
        <f>Spielplan!A95</f>
        <v>0</v>
      </c>
      <c r="B95" s="34" t="str">
        <f>Spielplan!B95</f>
        <v>BL-Nord</v>
      </c>
      <c r="C95" s="34" t="str">
        <f>Spielplan!C95</f>
        <v>4.Spieltag</v>
      </c>
      <c r="D95" s="34" t="str">
        <f>Spielplan!D95</f>
        <v>SpVgg Erdweg 1</v>
      </c>
      <c r="E95" s="34">
        <f>Spielplan!F95</f>
        <v>31</v>
      </c>
    </row>
    <row r="96" spans="1:5" x14ac:dyDescent="0.35">
      <c r="A96" s="34">
        <f>Spielplan!A96</f>
        <v>0</v>
      </c>
      <c r="B96" s="34" t="str">
        <f>Spielplan!B96</f>
        <v>BL-Nord</v>
      </c>
      <c r="C96" s="34" t="str">
        <f>Spielplan!C96</f>
        <v>4.Spieltag</v>
      </c>
      <c r="D96" s="34">
        <f>Spielplan!D96</f>
        <v>0</v>
      </c>
      <c r="E96" s="34">
        <f>Spielplan!F96</f>
        <v>32</v>
      </c>
    </row>
    <row r="97" spans="1:5" x14ac:dyDescent="0.35">
      <c r="A97" s="34">
        <f>Spielplan!A97</f>
        <v>0</v>
      </c>
      <c r="B97" s="34" t="str">
        <f>Spielplan!B97</f>
        <v>BL-Nord</v>
      </c>
      <c r="C97" s="34" t="str">
        <f>Spielplan!C97</f>
        <v>4.Spieltag</v>
      </c>
      <c r="D97" s="34">
        <f>Spielplan!D97</f>
        <v>0</v>
      </c>
      <c r="E97" s="34">
        <f>Spielplan!F97</f>
        <v>33</v>
      </c>
    </row>
    <row r="98" spans="1:5" x14ac:dyDescent="0.35">
      <c r="A98" s="34">
        <f>Spielplan!A98</f>
        <v>0</v>
      </c>
      <c r="B98" s="34" t="str">
        <f>Spielplan!B98</f>
        <v>BL-Nord</v>
      </c>
      <c r="C98" s="34" t="str">
        <f>Spielplan!C98</f>
        <v>4.Spieltag</v>
      </c>
      <c r="D98" s="34" t="str">
        <f>Spielplan!D98</f>
        <v>Polizei SV München 2</v>
      </c>
      <c r="E98" s="34">
        <f>Spielplan!F98</f>
        <v>34</v>
      </c>
    </row>
    <row r="99" spans="1:5" x14ac:dyDescent="0.35">
      <c r="A99" s="34">
        <f>Spielplan!A99</f>
        <v>0</v>
      </c>
      <c r="B99" s="34" t="str">
        <f>Spielplan!B99</f>
        <v>BL-Nord</v>
      </c>
      <c r="C99" s="34" t="str">
        <f>Spielplan!C99</f>
        <v>4.Spieltag</v>
      </c>
      <c r="D99" s="34">
        <f>Spielplan!D99</f>
        <v>0</v>
      </c>
      <c r="E99" s="34">
        <f>Spielplan!F99</f>
        <v>35</v>
      </c>
    </row>
    <row r="100" spans="1:5" x14ac:dyDescent="0.35">
      <c r="A100" s="34">
        <f>Spielplan!A100</f>
        <v>0</v>
      </c>
      <c r="B100" s="34" t="str">
        <f>Spielplan!B100</f>
        <v>BL-Nord</v>
      </c>
      <c r="C100" s="34" t="str">
        <f>Spielplan!C100</f>
        <v>4.Spieltag</v>
      </c>
      <c r="D100" s="34">
        <f>Spielplan!D100</f>
        <v>0</v>
      </c>
      <c r="E100" s="34">
        <f>Spielplan!F100</f>
        <v>36</v>
      </c>
    </row>
    <row r="101" spans="1:5" x14ac:dyDescent="0.35">
      <c r="A101" s="34">
        <f>Spielplan!A101</f>
        <v>0</v>
      </c>
      <c r="B101" s="34" t="str">
        <f>Spielplan!B101</f>
        <v>BL-Nord</v>
      </c>
      <c r="C101" s="34" t="str">
        <f>Spielplan!C101</f>
        <v>5.Spieltag</v>
      </c>
      <c r="D101" s="34" t="str">
        <f>Spielplan!D101</f>
        <v>DJK Ingolstadt 1</v>
      </c>
      <c r="E101" s="34">
        <f>Spielplan!F101</f>
        <v>37</v>
      </c>
    </row>
    <row r="102" spans="1:5" x14ac:dyDescent="0.35">
      <c r="A102" s="34">
        <f>Spielplan!A102</f>
        <v>0</v>
      </c>
      <c r="B102" s="34" t="str">
        <f>Spielplan!B102</f>
        <v>BL-Nord</v>
      </c>
      <c r="C102" s="34" t="str">
        <f>Spielplan!C102</f>
        <v>5.Spieltag</v>
      </c>
      <c r="D102" s="34">
        <f>Spielplan!D102</f>
        <v>0</v>
      </c>
      <c r="E102" s="34">
        <f>Spielplan!F102</f>
        <v>38</v>
      </c>
    </row>
    <row r="103" spans="1:5" x14ac:dyDescent="0.35">
      <c r="A103" s="34">
        <f>Spielplan!A103</f>
        <v>0</v>
      </c>
      <c r="B103" s="34" t="str">
        <f>Spielplan!B103</f>
        <v>BL-Nord</v>
      </c>
      <c r="C103" s="34" t="str">
        <f>Spielplan!C103</f>
        <v>5.Spieltag</v>
      </c>
      <c r="D103" s="34">
        <f>Spielplan!D103</f>
        <v>0</v>
      </c>
      <c r="E103" s="34">
        <f>Spielplan!F103</f>
        <v>39</v>
      </c>
    </row>
    <row r="104" spans="1:5" x14ac:dyDescent="0.35">
      <c r="A104" s="34">
        <f>Spielplan!A104</f>
        <v>0</v>
      </c>
      <c r="B104" s="34" t="str">
        <f>Spielplan!B104</f>
        <v>BL-Nord</v>
      </c>
      <c r="C104" s="34" t="str">
        <f>Spielplan!C104</f>
        <v>5.Spieltag</v>
      </c>
      <c r="D104" s="34" t="str">
        <f>Spielplan!D104</f>
        <v>ESV München 2</v>
      </c>
      <c r="E104" s="34">
        <f>Spielplan!F104</f>
        <v>40</v>
      </c>
    </row>
    <row r="105" spans="1:5" x14ac:dyDescent="0.35">
      <c r="A105" s="34">
        <f>Spielplan!A105</f>
        <v>0</v>
      </c>
      <c r="B105" s="34" t="str">
        <f>Spielplan!B105</f>
        <v>BL-Nord</v>
      </c>
      <c r="C105" s="34" t="str">
        <f>Spielplan!C105</f>
        <v>5.Spieltag</v>
      </c>
      <c r="D105" s="34">
        <f>Spielplan!D105</f>
        <v>0</v>
      </c>
      <c r="E105" s="34">
        <f>Spielplan!F105</f>
        <v>41</v>
      </c>
    </row>
    <row r="106" spans="1:5" x14ac:dyDescent="0.35">
      <c r="A106" s="34">
        <f>Spielplan!A106</f>
        <v>0</v>
      </c>
      <c r="B106" s="34" t="str">
        <f>Spielplan!B106</f>
        <v>BL-Nord</v>
      </c>
      <c r="C106" s="34" t="str">
        <f>Spielplan!C106</f>
        <v>5.Spieltag</v>
      </c>
      <c r="D106" s="34">
        <f>Spielplan!D106</f>
        <v>0</v>
      </c>
      <c r="E106" s="34">
        <f>Spielplan!F106</f>
        <v>42</v>
      </c>
    </row>
    <row r="107" spans="1:5" x14ac:dyDescent="0.35">
      <c r="A107" s="34">
        <f>Spielplan!A107</f>
        <v>0</v>
      </c>
      <c r="B107" s="34" t="str">
        <f>Spielplan!B107</f>
        <v>BL-Nord</v>
      </c>
      <c r="C107" s="34" t="str">
        <f>Spielplan!C107</f>
        <v>5.Spieltag</v>
      </c>
      <c r="D107" s="34" t="str">
        <f>Spielplan!D107</f>
        <v>Polizei SV München 2</v>
      </c>
      <c r="E107" s="34">
        <f>Spielplan!F107</f>
        <v>43</v>
      </c>
    </row>
    <row r="108" spans="1:5" x14ac:dyDescent="0.35">
      <c r="A108" s="34">
        <f>Spielplan!A108</f>
        <v>0</v>
      </c>
      <c r="B108" s="34" t="str">
        <f>Spielplan!B108</f>
        <v>BL-Nord</v>
      </c>
      <c r="C108" s="34" t="str">
        <f>Spielplan!C108</f>
        <v>5.Spieltag</v>
      </c>
      <c r="D108" s="34">
        <f>Spielplan!D108</f>
        <v>0</v>
      </c>
      <c r="E108" s="34">
        <f>Spielplan!F108</f>
        <v>44</v>
      </c>
    </row>
    <row r="109" spans="1:5" x14ac:dyDescent="0.35">
      <c r="A109" s="34">
        <f>Spielplan!A109</f>
        <v>0</v>
      </c>
      <c r="B109" s="34" t="str">
        <f>Spielplan!B109</f>
        <v>BL-Nord</v>
      </c>
      <c r="C109" s="34" t="str">
        <f>Spielplan!C109</f>
        <v>5.Spieltag</v>
      </c>
      <c r="D109" s="34">
        <f>Spielplan!D109</f>
        <v>0</v>
      </c>
      <c r="E109" s="34">
        <f>Spielplan!F109</f>
        <v>45</v>
      </c>
    </row>
    <row r="110" spans="1:5" x14ac:dyDescent="0.35">
      <c r="A110" s="34">
        <f>Spielplan!A110</f>
        <v>0</v>
      </c>
      <c r="B110" s="34" t="str">
        <f>Spielplan!B110</f>
        <v>BL-Nord</v>
      </c>
      <c r="C110" s="34" t="str">
        <f>Spielplan!C110</f>
        <v>6.Spieltag</v>
      </c>
      <c r="D110" s="34" t="str">
        <f>Spielplan!D110</f>
        <v>SV Lohhof 2</v>
      </c>
      <c r="E110" s="34">
        <f>Spielplan!F110</f>
        <v>46</v>
      </c>
    </row>
    <row r="111" spans="1:5" x14ac:dyDescent="0.35">
      <c r="A111" s="34">
        <f>Spielplan!A111</f>
        <v>0</v>
      </c>
      <c r="B111" s="34" t="str">
        <f>Spielplan!B111</f>
        <v>BL-Nord</v>
      </c>
      <c r="C111" s="34" t="str">
        <f>Spielplan!C111</f>
        <v>6.Spieltag</v>
      </c>
      <c r="D111" s="34">
        <f>Spielplan!D111</f>
        <v>0</v>
      </c>
      <c r="E111" s="34">
        <f>Spielplan!F111</f>
        <v>47</v>
      </c>
    </row>
    <row r="112" spans="1:5" x14ac:dyDescent="0.35">
      <c r="A112" s="34">
        <f>Spielplan!A112</f>
        <v>0</v>
      </c>
      <c r="B112" s="34" t="str">
        <f>Spielplan!B112</f>
        <v>BL-Nord</v>
      </c>
      <c r="C112" s="34" t="str">
        <f>Spielplan!C112</f>
        <v>6.Spieltag</v>
      </c>
      <c r="D112" s="34">
        <f>Spielplan!D112</f>
        <v>0</v>
      </c>
      <c r="E112" s="34">
        <f>Spielplan!F112</f>
        <v>48</v>
      </c>
    </row>
    <row r="113" spans="1:5" x14ac:dyDescent="0.35">
      <c r="A113" s="34">
        <f>Spielplan!A113</f>
        <v>0</v>
      </c>
      <c r="B113" s="34" t="str">
        <f>Spielplan!B113</f>
        <v>BL-Nord</v>
      </c>
      <c r="C113" s="34" t="str">
        <f>Spielplan!C113</f>
        <v>6.Spieltag</v>
      </c>
      <c r="D113" s="34" t="str">
        <f>Spielplan!D113</f>
        <v>TSV Eintracht Karlsfeld 1</v>
      </c>
      <c r="E113" s="34">
        <f>Spielplan!F113</f>
        <v>49</v>
      </c>
    </row>
    <row r="114" spans="1:5" x14ac:dyDescent="0.35">
      <c r="A114" s="34">
        <f>Spielplan!A114</f>
        <v>0</v>
      </c>
      <c r="B114" s="34" t="str">
        <f>Spielplan!B114</f>
        <v>BL-Nord</v>
      </c>
      <c r="C114" s="34" t="str">
        <f>Spielplan!C114</f>
        <v>6.Spieltag</v>
      </c>
      <c r="D114" s="34">
        <f>Spielplan!D114</f>
        <v>0</v>
      </c>
      <c r="E114" s="34">
        <f>Spielplan!F114</f>
        <v>50</v>
      </c>
    </row>
    <row r="115" spans="1:5" x14ac:dyDescent="0.35">
      <c r="A115" s="34">
        <f>Spielplan!A115</f>
        <v>0</v>
      </c>
      <c r="B115" s="34" t="str">
        <f>Spielplan!B115</f>
        <v>BL-Nord</v>
      </c>
      <c r="C115" s="34" t="str">
        <f>Spielplan!C115</f>
        <v>6.Spieltag</v>
      </c>
      <c r="D115" s="34">
        <f>Spielplan!D115</f>
        <v>0</v>
      </c>
      <c r="E115" s="34">
        <f>Spielplan!F115</f>
        <v>51</v>
      </c>
    </row>
    <row r="116" spans="1:5" x14ac:dyDescent="0.35">
      <c r="A116" s="34">
        <f>Spielplan!A116</f>
        <v>0</v>
      </c>
      <c r="B116" s="34" t="str">
        <f>Spielplan!B116</f>
        <v>BL-Nord</v>
      </c>
      <c r="C116" s="34" t="str">
        <f>Spielplan!C116</f>
        <v>6.Spieltag</v>
      </c>
      <c r="D116" s="34" t="str">
        <f>Spielplan!D116</f>
        <v>TSV Haar 1</v>
      </c>
      <c r="E116" s="34">
        <f>Spielplan!F116</f>
        <v>52</v>
      </c>
    </row>
    <row r="117" spans="1:5" x14ac:dyDescent="0.35">
      <c r="A117" s="34">
        <f>Spielplan!A117</f>
        <v>0</v>
      </c>
      <c r="B117" s="34" t="str">
        <f>Spielplan!B117</f>
        <v>BL-Nord</v>
      </c>
      <c r="C117" s="34" t="str">
        <f>Spielplan!C117</f>
        <v>6.Spieltag</v>
      </c>
      <c r="D117" s="34">
        <f>Spielplan!D117</f>
        <v>0</v>
      </c>
      <c r="E117" s="34">
        <f>Spielplan!F117</f>
        <v>53</v>
      </c>
    </row>
    <row r="118" spans="1:5" x14ac:dyDescent="0.35">
      <c r="A118" s="34">
        <f>Spielplan!A118</f>
        <v>0</v>
      </c>
      <c r="B118" s="34" t="str">
        <f>Spielplan!B118</f>
        <v>BL-Nord</v>
      </c>
      <c r="C118" s="34" t="str">
        <f>Spielplan!C118</f>
        <v>6.Spieltag</v>
      </c>
      <c r="D118" s="34">
        <f>Spielplan!D118</f>
        <v>0</v>
      </c>
      <c r="E118" s="34">
        <f>Spielplan!F118</f>
        <v>54</v>
      </c>
    </row>
    <row r="119" spans="1:5" x14ac:dyDescent="0.35">
      <c r="A119" s="34">
        <f>Spielplan!A119</f>
        <v>0</v>
      </c>
      <c r="B119" s="34" t="str">
        <f>Spielplan!B119</f>
        <v>BL-Nord</v>
      </c>
      <c r="C119" s="34" t="str">
        <f>Spielplan!C119</f>
        <v>7.Spieltag</v>
      </c>
      <c r="D119" s="34" t="str">
        <f>Spielplan!D119</f>
        <v>SpVgg Erdweg 1</v>
      </c>
      <c r="E119" s="34">
        <f>Spielplan!F119</f>
        <v>55</v>
      </c>
    </row>
    <row r="120" spans="1:5" x14ac:dyDescent="0.35">
      <c r="A120" s="34">
        <f>Spielplan!A120</f>
        <v>0</v>
      </c>
      <c r="B120" s="34" t="str">
        <f>Spielplan!B120</f>
        <v>BL-Nord</v>
      </c>
      <c r="C120" s="34" t="str">
        <f>Spielplan!C120</f>
        <v>7.Spieltag</v>
      </c>
      <c r="D120" s="34">
        <f>Spielplan!D120</f>
        <v>0</v>
      </c>
      <c r="E120" s="34">
        <f>Spielplan!F120</f>
        <v>56</v>
      </c>
    </row>
    <row r="121" spans="1:5" x14ac:dyDescent="0.35">
      <c r="A121" s="34">
        <f>Spielplan!A121</f>
        <v>0</v>
      </c>
      <c r="B121" s="34" t="str">
        <f>Spielplan!B121</f>
        <v>BL-Nord</v>
      </c>
      <c r="C121" s="34" t="str">
        <f>Spielplan!C121</f>
        <v>7.Spieltag</v>
      </c>
      <c r="D121" s="34">
        <f>Spielplan!D121</f>
        <v>0</v>
      </c>
      <c r="E121" s="34">
        <f>Spielplan!F121</f>
        <v>57</v>
      </c>
    </row>
    <row r="122" spans="1:5" x14ac:dyDescent="0.35">
      <c r="A122" s="34">
        <f>Spielplan!A122</f>
        <v>0</v>
      </c>
      <c r="B122" s="34" t="str">
        <f>Spielplan!B122</f>
        <v>BL-Nord</v>
      </c>
      <c r="C122" s="34" t="str">
        <f>Spielplan!C122</f>
        <v>7.Spieltag</v>
      </c>
      <c r="D122" s="34" t="str">
        <f>Spielplan!D122</f>
        <v>BC Freising 1969 1</v>
      </c>
      <c r="E122" s="34">
        <f>Spielplan!F122</f>
        <v>58</v>
      </c>
    </row>
    <row r="123" spans="1:5" x14ac:dyDescent="0.35">
      <c r="A123" s="34">
        <f>Spielplan!A123</f>
        <v>0</v>
      </c>
      <c r="B123" s="34" t="str">
        <f>Spielplan!B123</f>
        <v>BL-Nord</v>
      </c>
      <c r="C123" s="34" t="str">
        <f>Spielplan!C123</f>
        <v>7.Spieltag</v>
      </c>
      <c r="D123" s="34">
        <f>Spielplan!D123</f>
        <v>0</v>
      </c>
      <c r="E123" s="34">
        <f>Spielplan!F123</f>
        <v>59</v>
      </c>
    </row>
    <row r="124" spans="1:5" x14ac:dyDescent="0.35">
      <c r="A124" s="34">
        <f>Spielplan!A124</f>
        <v>0</v>
      </c>
      <c r="B124" s="34" t="str">
        <f>Spielplan!B124</f>
        <v>BL-Nord</v>
      </c>
      <c r="C124" s="34" t="str">
        <f>Spielplan!C124</f>
        <v>7.Spieltag</v>
      </c>
      <c r="D124" s="34">
        <f>Spielplan!D124</f>
        <v>0</v>
      </c>
      <c r="E124" s="34">
        <f>Spielplan!F124</f>
        <v>60</v>
      </c>
    </row>
    <row r="125" spans="1:5" x14ac:dyDescent="0.35">
      <c r="A125" s="34">
        <f>Spielplan!A125</f>
        <v>0</v>
      </c>
      <c r="B125" s="34" t="str">
        <f>Spielplan!B125</f>
        <v>BL-Nord</v>
      </c>
      <c r="C125" s="34" t="str">
        <f>Spielplan!C125</f>
        <v>7.Spieltag</v>
      </c>
      <c r="D125" s="34" t="str">
        <f>Spielplan!D125</f>
        <v>TSV Neuhausen-Nymphenburg 4</v>
      </c>
      <c r="E125" s="34">
        <f>Spielplan!F125</f>
        <v>61</v>
      </c>
    </row>
    <row r="126" spans="1:5" x14ac:dyDescent="0.35">
      <c r="A126" s="34">
        <f>Spielplan!A126</f>
        <v>0</v>
      </c>
      <c r="B126" s="34" t="str">
        <f>Spielplan!B126</f>
        <v>BL-Nord</v>
      </c>
      <c r="C126" s="34" t="str">
        <f>Spielplan!C126</f>
        <v>7.Spieltag</v>
      </c>
      <c r="D126" s="34">
        <f>Spielplan!D126</f>
        <v>0</v>
      </c>
      <c r="E126" s="34">
        <f>Spielplan!F126</f>
        <v>62</v>
      </c>
    </row>
    <row r="127" spans="1:5" x14ac:dyDescent="0.35">
      <c r="A127" s="34">
        <f>Spielplan!A127</f>
        <v>0</v>
      </c>
      <c r="B127" s="34" t="str">
        <f>Spielplan!B127</f>
        <v>BL-Nord</v>
      </c>
      <c r="C127" s="34" t="str">
        <f>Spielplan!C127</f>
        <v>7.Spieltag</v>
      </c>
      <c r="D127" s="34">
        <f>Spielplan!D127</f>
        <v>0</v>
      </c>
      <c r="E127" s="34">
        <f>Spielplan!F127</f>
        <v>63</v>
      </c>
    </row>
    <row r="128" spans="1:5" x14ac:dyDescent="0.35">
      <c r="A128" s="34">
        <f>Spielplan!A128</f>
        <v>0</v>
      </c>
      <c r="B128" s="34" t="str">
        <f>Spielplan!B128</f>
        <v>BL-Süd</v>
      </c>
      <c r="C128" s="34" t="str">
        <f>Spielplan!C128</f>
        <v>1.Spieltag</v>
      </c>
      <c r="D128" s="34" t="str">
        <f>Spielplan!D128</f>
        <v>TSV Neubiberg-Ottobrunn 4</v>
      </c>
      <c r="E128" s="34">
        <f>Spielplan!F128</f>
        <v>1</v>
      </c>
    </row>
    <row r="129" spans="1:5" x14ac:dyDescent="0.35">
      <c r="A129" s="34">
        <f>Spielplan!A129</f>
        <v>0</v>
      </c>
      <c r="B129" s="34" t="str">
        <f>Spielplan!B129</f>
        <v>BL-Süd</v>
      </c>
      <c r="C129" s="34" t="str">
        <f>Spielplan!C129</f>
        <v>1.Spieltag</v>
      </c>
      <c r="D129" s="34">
        <f>Spielplan!D129</f>
        <v>0</v>
      </c>
      <c r="E129" s="34">
        <f>Spielplan!F129</f>
        <v>2</v>
      </c>
    </row>
    <row r="130" spans="1:5" x14ac:dyDescent="0.35">
      <c r="A130" s="34">
        <f>Spielplan!A130</f>
        <v>0</v>
      </c>
      <c r="B130" s="34" t="str">
        <f>Spielplan!B130</f>
        <v>BL-Süd</v>
      </c>
      <c r="C130" s="34" t="str">
        <f>Spielplan!C130</f>
        <v>1.Spieltag</v>
      </c>
      <c r="D130" s="34">
        <f>Spielplan!D130</f>
        <v>0</v>
      </c>
      <c r="E130" s="34">
        <f>Spielplan!F130</f>
        <v>3</v>
      </c>
    </row>
    <row r="131" spans="1:5" x14ac:dyDescent="0.35">
      <c r="A131" s="34">
        <f>Spielplan!A131</f>
        <v>0</v>
      </c>
      <c r="B131" s="34" t="str">
        <f>Spielplan!B131</f>
        <v>BL-Süd</v>
      </c>
      <c r="C131" s="34" t="str">
        <f>Spielplan!C131</f>
        <v>1.Spieltag</v>
      </c>
      <c r="D131" s="34" t="str">
        <f>Spielplan!D131</f>
        <v>Kirchheimer SC 1</v>
      </c>
      <c r="E131" s="34">
        <f>Spielplan!F131</f>
        <v>4</v>
      </c>
    </row>
    <row r="132" spans="1:5" x14ac:dyDescent="0.35">
      <c r="A132" s="34">
        <f>Spielplan!A132</f>
        <v>0</v>
      </c>
      <c r="B132" s="34" t="str">
        <f>Spielplan!B132</f>
        <v>BL-Süd</v>
      </c>
      <c r="C132" s="34" t="str">
        <f>Spielplan!C132</f>
        <v>1.Spieltag</v>
      </c>
      <c r="D132" s="34">
        <f>Spielplan!D132</f>
        <v>0</v>
      </c>
      <c r="E132" s="34">
        <f>Spielplan!F132</f>
        <v>5</v>
      </c>
    </row>
    <row r="133" spans="1:5" x14ac:dyDescent="0.35">
      <c r="A133" s="34">
        <f>Spielplan!A133</f>
        <v>0</v>
      </c>
      <c r="B133" s="34" t="str">
        <f>Spielplan!B133</f>
        <v>BL-Süd</v>
      </c>
      <c r="C133" s="34" t="str">
        <f>Spielplan!C133</f>
        <v>1.Spieltag</v>
      </c>
      <c r="D133" s="34">
        <f>Spielplan!D133</f>
        <v>0</v>
      </c>
      <c r="E133" s="34">
        <f>Spielplan!F133</f>
        <v>6</v>
      </c>
    </row>
    <row r="134" spans="1:5" x14ac:dyDescent="0.35">
      <c r="A134" s="34">
        <f>Spielplan!A134</f>
        <v>0</v>
      </c>
      <c r="B134" s="34" t="str">
        <f>Spielplan!B134</f>
        <v>BL-Süd</v>
      </c>
      <c r="C134" s="34" t="str">
        <f>Spielplan!C134</f>
        <v>1.Spieltag</v>
      </c>
      <c r="D134" s="34" t="str">
        <f>Spielplan!D134</f>
        <v>1. BC 1954 München 1</v>
      </c>
      <c r="E134" s="34">
        <f>Spielplan!F134</f>
        <v>7</v>
      </c>
    </row>
    <row r="135" spans="1:5" x14ac:dyDescent="0.35">
      <c r="A135" s="34">
        <f>Spielplan!A135</f>
        <v>0</v>
      </c>
      <c r="B135" s="34" t="str">
        <f>Spielplan!B135</f>
        <v>BL-Süd</v>
      </c>
      <c r="C135" s="34" t="str">
        <f>Spielplan!C135</f>
        <v>2.Spieltag</v>
      </c>
      <c r="D135" s="34" t="str">
        <f>Spielplan!D135</f>
        <v>1. BC 1954 München 1</v>
      </c>
      <c r="E135" s="34">
        <f>Spielplan!F135</f>
        <v>8</v>
      </c>
    </row>
    <row r="136" spans="1:5" x14ac:dyDescent="0.35">
      <c r="A136" s="34">
        <f>Spielplan!A136</f>
        <v>0</v>
      </c>
      <c r="B136" s="34" t="str">
        <f>Spielplan!B136</f>
        <v>BL-Süd</v>
      </c>
      <c r="C136" s="34" t="str">
        <f>Spielplan!C136</f>
        <v>2.Spieltag</v>
      </c>
      <c r="D136" s="34">
        <f>Spielplan!D136</f>
        <v>0</v>
      </c>
      <c r="E136" s="34">
        <f>Spielplan!F136</f>
        <v>9</v>
      </c>
    </row>
    <row r="137" spans="1:5" x14ac:dyDescent="0.35">
      <c r="A137" s="34">
        <f>Spielplan!A137</f>
        <v>0</v>
      </c>
      <c r="B137" s="34" t="str">
        <f>Spielplan!B137</f>
        <v>BL-Süd</v>
      </c>
      <c r="C137" s="34" t="str">
        <f>Spielplan!C137</f>
        <v>2.Spieltag</v>
      </c>
      <c r="D137" s="34">
        <f>Spielplan!D137</f>
        <v>0</v>
      </c>
      <c r="E137" s="34">
        <f>Spielplan!F137</f>
        <v>10</v>
      </c>
    </row>
    <row r="138" spans="1:5" x14ac:dyDescent="0.35">
      <c r="A138" s="34">
        <f>Spielplan!A138</f>
        <v>0</v>
      </c>
      <c r="B138" s="34" t="str">
        <f>Spielplan!B138</f>
        <v>BL-Süd</v>
      </c>
      <c r="C138" s="34" t="str">
        <f>Spielplan!C138</f>
        <v>2.Spieltag</v>
      </c>
      <c r="D138" s="34" t="str">
        <f>Spielplan!D138</f>
        <v>TuS Geretsried 3</v>
      </c>
      <c r="E138" s="34">
        <f>Spielplan!F138</f>
        <v>11</v>
      </c>
    </row>
    <row r="139" spans="1:5" x14ac:dyDescent="0.35">
      <c r="A139" s="34">
        <f>Spielplan!A139</f>
        <v>0</v>
      </c>
      <c r="B139" s="34" t="str">
        <f>Spielplan!B139</f>
        <v>BL-Süd</v>
      </c>
      <c r="C139" s="34" t="str">
        <f>Spielplan!C139</f>
        <v>2.Spieltag</v>
      </c>
      <c r="D139" s="34">
        <f>Spielplan!D139</f>
        <v>0</v>
      </c>
      <c r="E139" s="34">
        <f>Spielplan!F139</f>
        <v>12</v>
      </c>
    </row>
    <row r="140" spans="1:5" x14ac:dyDescent="0.35">
      <c r="A140" s="34">
        <f>Spielplan!A140</f>
        <v>0</v>
      </c>
      <c r="B140" s="34" t="str">
        <f>Spielplan!B140</f>
        <v>BL-Süd</v>
      </c>
      <c r="C140" s="34" t="str">
        <f>Spielplan!C140</f>
        <v>2.Spieltag</v>
      </c>
      <c r="D140" s="34">
        <f>Spielplan!D140</f>
        <v>0</v>
      </c>
      <c r="E140" s="34">
        <f>Spielplan!F140</f>
        <v>13</v>
      </c>
    </row>
    <row r="141" spans="1:5" x14ac:dyDescent="0.35">
      <c r="A141" s="34">
        <f>Spielplan!A141</f>
        <v>0</v>
      </c>
      <c r="B141" s="34" t="str">
        <f>Spielplan!B141</f>
        <v>BL-Süd</v>
      </c>
      <c r="C141" s="34" t="str">
        <f>Spielplan!C141</f>
        <v>2.Spieltag</v>
      </c>
      <c r="D141" s="34" t="str">
        <f>Spielplan!D141</f>
        <v>Team München 1</v>
      </c>
      <c r="E141" s="34">
        <f>Spielplan!F141</f>
        <v>14</v>
      </c>
    </row>
    <row r="142" spans="1:5" x14ac:dyDescent="0.35">
      <c r="A142" s="34">
        <f>Spielplan!A142</f>
        <v>0</v>
      </c>
      <c r="B142" s="34" t="str">
        <f>Spielplan!B142</f>
        <v>BL-Süd</v>
      </c>
      <c r="C142" s="34" t="str">
        <f>Spielplan!C142</f>
        <v>3.Spieltag</v>
      </c>
      <c r="D142" s="34" t="str">
        <f>Spielplan!D142</f>
        <v>Team München 1</v>
      </c>
      <c r="E142" s="34">
        <f>Spielplan!F142</f>
        <v>15</v>
      </c>
    </row>
    <row r="143" spans="1:5" x14ac:dyDescent="0.35">
      <c r="A143" s="34">
        <f>Spielplan!A143</f>
        <v>0</v>
      </c>
      <c r="B143" s="34" t="str">
        <f>Spielplan!B143</f>
        <v>BL-Süd</v>
      </c>
      <c r="C143" s="34" t="str">
        <f>Spielplan!C143</f>
        <v>3.Spieltag</v>
      </c>
      <c r="D143" s="34">
        <f>Spielplan!D143</f>
        <v>0</v>
      </c>
      <c r="E143" s="34">
        <f>Spielplan!F143</f>
        <v>16</v>
      </c>
    </row>
    <row r="144" spans="1:5" x14ac:dyDescent="0.35">
      <c r="A144" s="34">
        <f>Spielplan!A144</f>
        <v>0</v>
      </c>
      <c r="B144" s="34" t="str">
        <f>Spielplan!B144</f>
        <v>BL-Süd</v>
      </c>
      <c r="C144" s="34" t="str">
        <f>Spielplan!C144</f>
        <v>3.Spieltag</v>
      </c>
      <c r="D144" s="34">
        <f>Spielplan!D144</f>
        <v>0</v>
      </c>
      <c r="E144" s="34">
        <f>Spielplan!F144</f>
        <v>17</v>
      </c>
    </row>
    <row r="145" spans="1:5" x14ac:dyDescent="0.35">
      <c r="A145" s="34">
        <f>Spielplan!A145</f>
        <v>0</v>
      </c>
      <c r="B145" s="34" t="str">
        <f>Spielplan!B145</f>
        <v>BL-Süd</v>
      </c>
      <c r="C145" s="34" t="str">
        <f>Spielplan!C145</f>
        <v>3.Spieltag</v>
      </c>
      <c r="D145" s="34" t="str">
        <f>Spielplan!D145</f>
        <v>ESV München 3</v>
      </c>
      <c r="E145" s="34">
        <f>Spielplan!F145</f>
        <v>18</v>
      </c>
    </row>
    <row r="146" spans="1:5" x14ac:dyDescent="0.35">
      <c r="A146" s="34">
        <f>Spielplan!A146</f>
        <v>0</v>
      </c>
      <c r="B146" s="34" t="str">
        <f>Spielplan!B146</f>
        <v>BL-Süd</v>
      </c>
      <c r="C146" s="34" t="str">
        <f>Spielplan!C146</f>
        <v>3.Spieltag</v>
      </c>
      <c r="D146" s="34">
        <f>Spielplan!D146</f>
        <v>0</v>
      </c>
      <c r="E146" s="34">
        <f>Spielplan!F146</f>
        <v>19</v>
      </c>
    </row>
    <row r="147" spans="1:5" x14ac:dyDescent="0.35">
      <c r="A147" s="34">
        <f>Spielplan!A147</f>
        <v>0</v>
      </c>
      <c r="B147" s="34" t="str">
        <f>Spielplan!B147</f>
        <v>BL-Süd</v>
      </c>
      <c r="C147" s="34" t="str">
        <f>Spielplan!C147</f>
        <v>3.Spieltag</v>
      </c>
      <c r="D147" s="34">
        <f>Spielplan!D147</f>
        <v>0</v>
      </c>
      <c r="E147" s="34">
        <f>Spielplan!F147</f>
        <v>20</v>
      </c>
    </row>
    <row r="148" spans="1:5" x14ac:dyDescent="0.35">
      <c r="A148" s="34">
        <f>Spielplan!A148</f>
        <v>0</v>
      </c>
      <c r="B148" s="34" t="str">
        <f>Spielplan!B148</f>
        <v>BL-Süd</v>
      </c>
      <c r="C148" s="34" t="str">
        <f>Spielplan!C148</f>
        <v>3.Spieltag</v>
      </c>
      <c r="D148" s="34" t="str">
        <f>Spielplan!D148</f>
        <v>SG Unterpfaffenhofen-Germering 1</v>
      </c>
      <c r="E148" s="34">
        <f>Spielplan!F148</f>
        <v>21</v>
      </c>
    </row>
    <row r="149" spans="1:5" x14ac:dyDescent="0.35">
      <c r="A149" s="34">
        <f>Spielplan!A149</f>
        <v>0</v>
      </c>
      <c r="B149" s="34" t="str">
        <f>Spielplan!B149</f>
        <v>BL-Süd</v>
      </c>
      <c r="C149" s="34" t="str">
        <f>Spielplan!C149</f>
        <v>4.Spieltag</v>
      </c>
      <c r="D149" s="34" t="str">
        <f>Spielplan!D149</f>
        <v>SG Unterpfaffenhofen-Germering 1</v>
      </c>
      <c r="E149" s="34">
        <f>Spielplan!F149</f>
        <v>22</v>
      </c>
    </row>
    <row r="150" spans="1:5" x14ac:dyDescent="0.35">
      <c r="A150" s="34">
        <f>Spielplan!A150</f>
        <v>0</v>
      </c>
      <c r="B150" s="34" t="str">
        <f>Spielplan!B150</f>
        <v>BL-Süd</v>
      </c>
      <c r="C150" s="34" t="str">
        <f>Spielplan!C150</f>
        <v>4.Spieltag</v>
      </c>
      <c r="D150" s="34">
        <f>Spielplan!D150</f>
        <v>0</v>
      </c>
      <c r="E150" s="34">
        <f>Spielplan!F150</f>
        <v>23</v>
      </c>
    </row>
    <row r="151" spans="1:5" x14ac:dyDescent="0.35">
      <c r="A151" s="34">
        <f>Spielplan!A151</f>
        <v>0</v>
      </c>
      <c r="B151" s="34" t="str">
        <f>Spielplan!B151</f>
        <v>BL-Süd</v>
      </c>
      <c r="C151" s="34" t="str">
        <f>Spielplan!C151</f>
        <v>4.Spieltag</v>
      </c>
      <c r="D151" s="34">
        <f>Spielplan!D151</f>
        <v>0</v>
      </c>
      <c r="E151" s="34">
        <f>Spielplan!F151</f>
        <v>24</v>
      </c>
    </row>
    <row r="152" spans="1:5" x14ac:dyDescent="0.35">
      <c r="A152" s="34">
        <f>Spielplan!A152</f>
        <v>0</v>
      </c>
      <c r="B152" s="34" t="str">
        <f>Spielplan!B152</f>
        <v>BL-Süd</v>
      </c>
      <c r="C152" s="34" t="str">
        <f>Spielplan!C152</f>
        <v>4.Spieltag</v>
      </c>
      <c r="D152" s="34" t="str">
        <f>Spielplan!D152</f>
        <v>TV Traunstein 1</v>
      </c>
      <c r="E152" s="34">
        <f>Spielplan!F152</f>
        <v>25</v>
      </c>
    </row>
    <row r="153" spans="1:5" x14ac:dyDescent="0.35">
      <c r="A153" s="34">
        <f>Spielplan!A153</f>
        <v>0</v>
      </c>
      <c r="B153" s="34" t="str">
        <f>Spielplan!B153</f>
        <v>BL-Süd</v>
      </c>
      <c r="C153" s="34" t="str">
        <f>Spielplan!C153</f>
        <v>4.Spieltag</v>
      </c>
      <c r="D153" s="34">
        <f>Spielplan!D153</f>
        <v>0</v>
      </c>
      <c r="E153" s="34">
        <f>Spielplan!F153</f>
        <v>26</v>
      </c>
    </row>
    <row r="154" spans="1:5" x14ac:dyDescent="0.35">
      <c r="A154" s="34">
        <f>Spielplan!A154</f>
        <v>0</v>
      </c>
      <c r="B154" s="34" t="str">
        <f>Spielplan!B154</f>
        <v>BL-Süd</v>
      </c>
      <c r="C154" s="34" t="str">
        <f>Spielplan!C154</f>
        <v>4.Spieltag</v>
      </c>
      <c r="D154" s="34">
        <f>Spielplan!D154</f>
        <v>0</v>
      </c>
      <c r="E154" s="34">
        <f>Spielplan!F154</f>
        <v>27</v>
      </c>
    </row>
    <row r="155" spans="1:5" x14ac:dyDescent="0.35">
      <c r="A155" s="34">
        <f>Spielplan!A155</f>
        <v>0</v>
      </c>
      <c r="B155" s="34" t="str">
        <f>Spielplan!B155</f>
        <v>BL-Süd</v>
      </c>
      <c r="C155" s="34" t="str">
        <f>Spielplan!C155</f>
        <v>4.Spieltag</v>
      </c>
      <c r="D155" s="34" t="str">
        <f>Spielplan!D155</f>
        <v>TSV Neubiberg-Ottobrunn 4</v>
      </c>
      <c r="E155" s="34">
        <f>Spielplan!F155</f>
        <v>28</v>
      </c>
    </row>
    <row r="156" spans="1:5" x14ac:dyDescent="0.35">
      <c r="A156" s="34">
        <f>Spielplan!A156</f>
        <v>0</v>
      </c>
      <c r="B156" s="34" t="str">
        <f>Spielplan!B156</f>
        <v>BL-Süd</v>
      </c>
      <c r="C156" s="34" t="str">
        <f>Spielplan!C156</f>
        <v>5.Spieltag</v>
      </c>
      <c r="D156" s="34" t="str">
        <f>Spielplan!D156</f>
        <v>Team München 1</v>
      </c>
      <c r="E156" s="34">
        <f>Spielplan!F156</f>
        <v>29</v>
      </c>
    </row>
    <row r="157" spans="1:5" x14ac:dyDescent="0.35">
      <c r="A157" s="34">
        <f>Spielplan!A157</f>
        <v>0</v>
      </c>
      <c r="B157" s="34" t="str">
        <f>Spielplan!B157</f>
        <v>BL-Süd</v>
      </c>
      <c r="C157" s="34" t="str">
        <f>Spielplan!C157</f>
        <v>5.Spieltag</v>
      </c>
      <c r="D157" s="34">
        <f>Spielplan!D157</f>
        <v>0</v>
      </c>
      <c r="E157" s="34">
        <f>Spielplan!F157</f>
        <v>30</v>
      </c>
    </row>
    <row r="158" spans="1:5" x14ac:dyDescent="0.35">
      <c r="A158" s="34">
        <f>Spielplan!A158</f>
        <v>0</v>
      </c>
      <c r="B158" s="34" t="str">
        <f>Spielplan!B158</f>
        <v>BL-Süd</v>
      </c>
      <c r="C158" s="34" t="str">
        <f>Spielplan!C158</f>
        <v>5.Spieltag</v>
      </c>
      <c r="D158" s="34">
        <f>Spielplan!D158</f>
        <v>0</v>
      </c>
      <c r="E158" s="34">
        <f>Spielplan!F158</f>
        <v>31</v>
      </c>
    </row>
    <row r="159" spans="1:5" x14ac:dyDescent="0.35">
      <c r="A159" s="34">
        <f>Spielplan!A159</f>
        <v>0</v>
      </c>
      <c r="B159" s="34" t="str">
        <f>Spielplan!B159</f>
        <v>BL-Süd</v>
      </c>
      <c r="C159" s="34" t="str">
        <f>Spielplan!C159</f>
        <v>5.Spieltag</v>
      </c>
      <c r="D159" s="34" t="str">
        <f>Spielplan!D159</f>
        <v>ESV München 3</v>
      </c>
      <c r="E159" s="34">
        <f>Spielplan!F159</f>
        <v>32</v>
      </c>
    </row>
    <row r="160" spans="1:5" x14ac:dyDescent="0.35">
      <c r="A160" s="34">
        <f>Spielplan!A160</f>
        <v>0</v>
      </c>
      <c r="B160" s="34" t="str">
        <f>Spielplan!B160</f>
        <v>BL-Süd</v>
      </c>
      <c r="C160" s="34" t="str">
        <f>Spielplan!C160</f>
        <v>5.Spieltag</v>
      </c>
      <c r="D160" s="34">
        <f>Spielplan!D160</f>
        <v>0</v>
      </c>
      <c r="E160" s="34">
        <f>Spielplan!F160</f>
        <v>33</v>
      </c>
    </row>
    <row r="161" spans="1:5" x14ac:dyDescent="0.35">
      <c r="A161" s="34">
        <f>Spielplan!A161</f>
        <v>0</v>
      </c>
      <c r="B161" s="34" t="str">
        <f>Spielplan!B161</f>
        <v>BL-Süd</v>
      </c>
      <c r="C161" s="34" t="str">
        <f>Spielplan!C161</f>
        <v>5.Spieltag</v>
      </c>
      <c r="D161" s="34">
        <f>Spielplan!D161</f>
        <v>0</v>
      </c>
      <c r="E161" s="34">
        <f>Spielplan!F161</f>
        <v>34</v>
      </c>
    </row>
    <row r="162" spans="1:5" x14ac:dyDescent="0.35">
      <c r="A162" s="34">
        <f>Spielplan!A162</f>
        <v>0</v>
      </c>
      <c r="B162" s="34" t="str">
        <f>Spielplan!B162</f>
        <v>BL-Süd</v>
      </c>
      <c r="C162" s="34" t="str">
        <f>Spielplan!C162</f>
        <v>5.Spieltag</v>
      </c>
      <c r="D162" s="34" t="str">
        <f>Spielplan!D162</f>
        <v>TuS Geretsried 3</v>
      </c>
      <c r="E162" s="34">
        <f>Spielplan!F162</f>
        <v>35</v>
      </c>
    </row>
    <row r="163" spans="1:5" x14ac:dyDescent="0.35">
      <c r="A163" s="34">
        <f>Spielplan!A163</f>
        <v>0</v>
      </c>
      <c r="B163" s="34" t="str">
        <f>Spielplan!B163</f>
        <v>BL-Süd</v>
      </c>
      <c r="C163" s="34" t="str">
        <f>Spielplan!C163</f>
        <v>6.Spieltag</v>
      </c>
      <c r="D163" s="34" t="str">
        <f>Spielplan!D163</f>
        <v>TSV Neubiberg-Ottobrunn 4</v>
      </c>
      <c r="E163" s="34">
        <f>Spielplan!F163</f>
        <v>36</v>
      </c>
    </row>
    <row r="164" spans="1:5" x14ac:dyDescent="0.35">
      <c r="A164" s="34">
        <f>Spielplan!A164</f>
        <v>0</v>
      </c>
      <c r="B164" s="34" t="str">
        <f>Spielplan!B164</f>
        <v>BL-Süd</v>
      </c>
      <c r="C164" s="34" t="str">
        <f>Spielplan!C164</f>
        <v>6.Spieltag</v>
      </c>
      <c r="D164" s="34">
        <f>Spielplan!D164</f>
        <v>0</v>
      </c>
      <c r="E164" s="34">
        <f>Spielplan!F164</f>
        <v>37</v>
      </c>
    </row>
    <row r="165" spans="1:5" x14ac:dyDescent="0.35">
      <c r="A165" s="34">
        <f>Spielplan!A165</f>
        <v>0</v>
      </c>
      <c r="B165" s="34" t="str">
        <f>Spielplan!B165</f>
        <v>BL-Süd</v>
      </c>
      <c r="C165" s="34" t="str">
        <f>Spielplan!C165</f>
        <v>6.Spieltag</v>
      </c>
      <c r="D165" s="34">
        <f>Spielplan!D165</f>
        <v>0</v>
      </c>
      <c r="E165" s="34">
        <f>Spielplan!F165</f>
        <v>38</v>
      </c>
    </row>
    <row r="166" spans="1:5" x14ac:dyDescent="0.35">
      <c r="A166" s="34">
        <f>Spielplan!A166</f>
        <v>0</v>
      </c>
      <c r="B166" s="34" t="str">
        <f>Spielplan!B166</f>
        <v>BL-Süd</v>
      </c>
      <c r="C166" s="34" t="str">
        <f>Spielplan!C166</f>
        <v>6.Spieltag</v>
      </c>
      <c r="D166" s="34" t="str">
        <f>Spielplan!D166</f>
        <v>Kirchheimer SC 1</v>
      </c>
      <c r="E166" s="34">
        <f>Spielplan!F166</f>
        <v>39</v>
      </c>
    </row>
    <row r="167" spans="1:5" x14ac:dyDescent="0.35">
      <c r="A167" s="34">
        <f>Spielplan!A167</f>
        <v>0</v>
      </c>
      <c r="B167" s="34" t="str">
        <f>Spielplan!B167</f>
        <v>BL-Süd</v>
      </c>
      <c r="C167" s="34" t="str">
        <f>Spielplan!C167</f>
        <v>6.Spieltag</v>
      </c>
      <c r="D167" s="34">
        <f>Spielplan!D167</f>
        <v>0</v>
      </c>
      <c r="E167" s="34">
        <f>Spielplan!F167</f>
        <v>40</v>
      </c>
    </row>
    <row r="168" spans="1:5" x14ac:dyDescent="0.35">
      <c r="A168" s="34">
        <f>Spielplan!A168</f>
        <v>0</v>
      </c>
      <c r="B168" s="34" t="str">
        <f>Spielplan!B168</f>
        <v>BL-Süd</v>
      </c>
      <c r="C168" s="34" t="str">
        <f>Spielplan!C168</f>
        <v>6.Spieltag</v>
      </c>
      <c r="D168" s="34">
        <f>Spielplan!D168</f>
        <v>0</v>
      </c>
      <c r="E168" s="34">
        <f>Spielplan!F168</f>
        <v>41</v>
      </c>
    </row>
    <row r="169" spans="1:5" x14ac:dyDescent="0.35">
      <c r="A169" s="34">
        <f>Spielplan!A169</f>
        <v>0</v>
      </c>
      <c r="B169" s="34" t="str">
        <f>Spielplan!B169</f>
        <v>BL-Süd</v>
      </c>
      <c r="C169" s="34" t="str">
        <f>Spielplan!C169</f>
        <v>6.Spieltag</v>
      </c>
      <c r="D169" s="34" t="str">
        <f>Spielplan!D169</f>
        <v>TV Traunstein 1</v>
      </c>
      <c r="E169" s="34">
        <f>Spielplan!F169</f>
        <v>42</v>
      </c>
    </row>
    <row r="170" spans="1:5" x14ac:dyDescent="0.35">
      <c r="A170" s="34">
        <f>Spielplan!A170</f>
        <v>0</v>
      </c>
      <c r="B170" s="34" t="str">
        <f>Spielplan!B170</f>
        <v>BL-Süd</v>
      </c>
      <c r="C170" s="34" t="str">
        <f>Spielplan!C170</f>
        <v>7.Spieltag</v>
      </c>
      <c r="D170" s="34" t="str">
        <f>Spielplan!D170</f>
        <v>SG Unterpfaffenhofen-Germering 1</v>
      </c>
      <c r="E170" s="34">
        <f>Spielplan!F170</f>
        <v>43</v>
      </c>
    </row>
    <row r="171" spans="1:5" x14ac:dyDescent="0.35">
      <c r="A171" s="34">
        <f>Spielplan!A171</f>
        <v>0</v>
      </c>
      <c r="B171" s="34" t="str">
        <f>Spielplan!B171</f>
        <v>BL-Süd</v>
      </c>
      <c r="C171" s="34" t="str">
        <f>Spielplan!C171</f>
        <v>7.Spieltag</v>
      </c>
      <c r="D171" s="34">
        <f>Spielplan!D171</f>
        <v>0</v>
      </c>
      <c r="E171" s="34">
        <f>Spielplan!F171</f>
        <v>44</v>
      </c>
    </row>
    <row r="172" spans="1:5" x14ac:dyDescent="0.35">
      <c r="A172" s="34">
        <f>Spielplan!A172</f>
        <v>0</v>
      </c>
      <c r="B172" s="34" t="str">
        <f>Spielplan!B172</f>
        <v>BL-Süd</v>
      </c>
      <c r="C172" s="34" t="str">
        <f>Spielplan!C172</f>
        <v>7.Spieltag</v>
      </c>
      <c r="D172" s="34">
        <f>Spielplan!D172</f>
        <v>0</v>
      </c>
      <c r="E172" s="34">
        <f>Spielplan!F172</f>
        <v>45</v>
      </c>
    </row>
    <row r="173" spans="1:5" x14ac:dyDescent="0.35">
      <c r="A173" s="34">
        <f>Spielplan!A173</f>
        <v>0</v>
      </c>
      <c r="B173" s="34" t="str">
        <f>Spielplan!B173</f>
        <v>BL-Süd</v>
      </c>
      <c r="C173" s="34" t="str">
        <f>Spielplan!C173</f>
        <v>7.Spieltag</v>
      </c>
      <c r="D173" s="34" t="str">
        <f>Spielplan!D173</f>
        <v>TV Traunstein 1</v>
      </c>
      <c r="E173" s="34">
        <f>Spielplan!F173</f>
        <v>46</v>
      </c>
    </row>
    <row r="174" spans="1:5" x14ac:dyDescent="0.35">
      <c r="A174" s="34">
        <f>Spielplan!A174</f>
        <v>0</v>
      </c>
      <c r="B174" s="34" t="str">
        <f>Spielplan!B174</f>
        <v>BL-Süd</v>
      </c>
      <c r="C174" s="34" t="str">
        <f>Spielplan!C174</f>
        <v>7.Spieltag</v>
      </c>
      <c r="D174" s="34">
        <f>Spielplan!D174</f>
        <v>0</v>
      </c>
      <c r="E174" s="34">
        <f>Spielplan!F174</f>
        <v>47</v>
      </c>
    </row>
    <row r="175" spans="1:5" x14ac:dyDescent="0.35">
      <c r="A175" s="34">
        <f>Spielplan!A175</f>
        <v>0</v>
      </c>
      <c r="B175" s="34" t="str">
        <f>Spielplan!B175</f>
        <v>BL-Süd</v>
      </c>
      <c r="C175" s="34" t="str">
        <f>Spielplan!C175</f>
        <v>7.Spieltag</v>
      </c>
      <c r="D175" s="34">
        <f>Spielplan!D175</f>
        <v>0</v>
      </c>
      <c r="E175" s="34">
        <f>Spielplan!F175</f>
        <v>48</v>
      </c>
    </row>
    <row r="176" spans="1:5" x14ac:dyDescent="0.35">
      <c r="A176" s="34">
        <f>Spielplan!A176</f>
        <v>0</v>
      </c>
      <c r="B176" s="34" t="str">
        <f>Spielplan!B176</f>
        <v>BL-Süd</v>
      </c>
      <c r="C176" s="34" t="str">
        <f>Spielplan!C176</f>
        <v>7.Spieltag</v>
      </c>
      <c r="D176" s="34" t="str">
        <f>Spielplan!D176</f>
        <v>ESV München 3</v>
      </c>
      <c r="E176" s="34">
        <f>Spielplan!F176</f>
        <v>49</v>
      </c>
    </row>
    <row r="177" spans="1:5" x14ac:dyDescent="0.35">
      <c r="A177" s="34">
        <f>Spielplan!A177</f>
        <v>0</v>
      </c>
      <c r="B177" s="34" t="str">
        <f>Spielplan!B177</f>
        <v>A-Nord</v>
      </c>
      <c r="C177" s="34" t="str">
        <f>Spielplan!C177</f>
        <v>1.Spieltag</v>
      </c>
      <c r="D177" s="34" t="str">
        <f>Spielplan!D177</f>
        <v>SG Allianz-Unterföhring 1</v>
      </c>
      <c r="E177" s="34">
        <f>Spielplan!F177</f>
        <v>1</v>
      </c>
    </row>
    <row r="178" spans="1:5" x14ac:dyDescent="0.35">
      <c r="A178" s="34">
        <f>Spielplan!A178</f>
        <v>0</v>
      </c>
      <c r="B178" s="34" t="str">
        <f>Spielplan!B178</f>
        <v>A-Nord</v>
      </c>
      <c r="C178" s="34" t="str">
        <f>Spielplan!C178</f>
        <v>1.Spieltag</v>
      </c>
      <c r="D178" s="34">
        <f>Spielplan!D178</f>
        <v>0</v>
      </c>
      <c r="E178" s="34">
        <f>Spielplan!F178</f>
        <v>2</v>
      </c>
    </row>
    <row r="179" spans="1:5" x14ac:dyDescent="0.35">
      <c r="A179" s="34">
        <f>Spielplan!A179</f>
        <v>0</v>
      </c>
      <c r="B179" s="34" t="str">
        <f>Spielplan!B179</f>
        <v>A-Nord</v>
      </c>
      <c r="C179" s="34" t="str">
        <f>Spielplan!C179</f>
        <v>1.Spieltag</v>
      </c>
      <c r="D179" s="34">
        <f>Spielplan!D179</f>
        <v>0</v>
      </c>
      <c r="E179" s="34">
        <f>Spielplan!F179</f>
        <v>3</v>
      </c>
    </row>
    <row r="180" spans="1:5" x14ac:dyDescent="0.35">
      <c r="A180" s="34">
        <f>Spielplan!A180</f>
        <v>0</v>
      </c>
      <c r="B180" s="34" t="str">
        <f>Spielplan!B180</f>
        <v>A-Nord</v>
      </c>
      <c r="C180" s="34" t="str">
        <f>Spielplan!C180</f>
        <v>1.Spieltag</v>
      </c>
      <c r="D180" s="34" t="str">
        <f>Spielplan!D180</f>
        <v>HVB-Club München 1</v>
      </c>
      <c r="E180" s="34">
        <f>Spielplan!F180</f>
        <v>4</v>
      </c>
    </row>
    <row r="181" spans="1:5" x14ac:dyDescent="0.35">
      <c r="A181" s="34">
        <f>Spielplan!A181</f>
        <v>0</v>
      </c>
      <c r="B181" s="34" t="str">
        <f>Spielplan!B181</f>
        <v>A-Nord</v>
      </c>
      <c r="C181" s="34" t="str">
        <f>Spielplan!C181</f>
        <v>1.Spieltag</v>
      </c>
      <c r="D181" s="34">
        <f>Spielplan!D181</f>
        <v>0</v>
      </c>
      <c r="E181" s="34">
        <f>Spielplan!F181</f>
        <v>5</v>
      </c>
    </row>
    <row r="182" spans="1:5" x14ac:dyDescent="0.35">
      <c r="A182" s="34">
        <f>Spielplan!A182</f>
        <v>0</v>
      </c>
      <c r="B182" s="34" t="str">
        <f>Spielplan!B182</f>
        <v>A-Nord</v>
      </c>
      <c r="C182" s="34" t="str">
        <f>Spielplan!C182</f>
        <v>1.Spieltag</v>
      </c>
      <c r="D182" s="34">
        <f>Spielplan!D182</f>
        <v>0</v>
      </c>
      <c r="E182" s="34">
        <f>Spielplan!F182</f>
        <v>6</v>
      </c>
    </row>
    <row r="183" spans="1:5" x14ac:dyDescent="0.35">
      <c r="A183" s="34">
        <f>Spielplan!A183</f>
        <v>0</v>
      </c>
      <c r="B183" s="34" t="str">
        <f>Spielplan!B183</f>
        <v>A-Nord</v>
      </c>
      <c r="C183" s="34" t="str">
        <f>Spielplan!C183</f>
        <v>1.Spieltag</v>
      </c>
      <c r="D183" s="34" t="str">
        <f>Spielplan!D183</f>
        <v>ESV München 5</v>
      </c>
      <c r="E183" s="34">
        <f>Spielplan!F183</f>
        <v>7</v>
      </c>
    </row>
    <row r="184" spans="1:5" x14ac:dyDescent="0.35">
      <c r="A184" s="34">
        <f>Spielplan!A184</f>
        <v>0</v>
      </c>
      <c r="B184" s="34" t="str">
        <f>Spielplan!B184</f>
        <v>A-Nord</v>
      </c>
      <c r="C184" s="34" t="str">
        <f>Spielplan!C184</f>
        <v>1.Spieltag</v>
      </c>
      <c r="D184" s="34">
        <f>Spielplan!D184</f>
        <v>0</v>
      </c>
      <c r="E184" s="34">
        <f>Spielplan!F184</f>
        <v>8</v>
      </c>
    </row>
    <row r="185" spans="1:5" x14ac:dyDescent="0.35">
      <c r="A185" s="34">
        <f>Spielplan!A185</f>
        <v>0</v>
      </c>
      <c r="B185" s="34" t="str">
        <f>Spielplan!B185</f>
        <v>A-Nord</v>
      </c>
      <c r="C185" s="34" t="str">
        <f>Spielplan!C185</f>
        <v>1.Spieltag</v>
      </c>
      <c r="D185" s="34">
        <f>Spielplan!D185</f>
        <v>0</v>
      </c>
      <c r="E185" s="34">
        <f>Spielplan!F185</f>
        <v>9</v>
      </c>
    </row>
    <row r="186" spans="1:5" x14ac:dyDescent="0.35">
      <c r="A186" s="34">
        <f>Spielplan!A186</f>
        <v>0</v>
      </c>
      <c r="B186" s="34" t="str">
        <f>Spielplan!B186</f>
        <v>A-Nord</v>
      </c>
      <c r="C186" s="34" t="str">
        <f>Spielplan!C186</f>
        <v>2.Spieltag</v>
      </c>
      <c r="D186" s="34" t="str">
        <f>Spielplan!D186</f>
        <v>BC Pfaffenhofen-Scheyern 1</v>
      </c>
      <c r="E186" s="34">
        <f>Spielplan!F186</f>
        <v>10</v>
      </c>
    </row>
    <row r="187" spans="1:5" x14ac:dyDescent="0.35">
      <c r="A187" s="34">
        <f>Spielplan!A187</f>
        <v>0</v>
      </c>
      <c r="B187" s="34" t="str">
        <f>Spielplan!B187</f>
        <v>A-Nord</v>
      </c>
      <c r="C187" s="34" t="str">
        <f>Spielplan!C187</f>
        <v>2.Spieltag</v>
      </c>
      <c r="D187" s="34">
        <f>Spielplan!D187</f>
        <v>0</v>
      </c>
      <c r="E187" s="34">
        <f>Spielplan!F187</f>
        <v>11</v>
      </c>
    </row>
    <row r="188" spans="1:5" x14ac:dyDescent="0.35">
      <c r="A188" s="34">
        <f>Spielplan!A188</f>
        <v>0</v>
      </c>
      <c r="B188" s="34" t="str">
        <f>Spielplan!B188</f>
        <v>A-Nord</v>
      </c>
      <c r="C188" s="34" t="str">
        <f>Spielplan!C188</f>
        <v>2.Spieltag</v>
      </c>
      <c r="D188" s="34">
        <f>Spielplan!D188</f>
        <v>0</v>
      </c>
      <c r="E188" s="34">
        <f>Spielplan!F188</f>
        <v>12</v>
      </c>
    </row>
    <row r="189" spans="1:5" x14ac:dyDescent="0.35">
      <c r="A189" s="34">
        <f>Spielplan!A189</f>
        <v>0</v>
      </c>
      <c r="B189" s="34" t="str">
        <f>Spielplan!B189</f>
        <v>A-Nord</v>
      </c>
      <c r="C189" s="34" t="str">
        <f>Spielplan!C189</f>
        <v>2.Spieltag</v>
      </c>
      <c r="D189" s="34" t="str">
        <f>Spielplan!D189</f>
        <v>TSV Neufahrn 1</v>
      </c>
      <c r="E189" s="34">
        <f>Spielplan!F189</f>
        <v>13</v>
      </c>
    </row>
    <row r="190" spans="1:5" x14ac:dyDescent="0.35">
      <c r="A190" s="34">
        <f>Spielplan!A190</f>
        <v>0</v>
      </c>
      <c r="B190" s="34" t="str">
        <f>Spielplan!B190</f>
        <v>A-Nord</v>
      </c>
      <c r="C190" s="34" t="str">
        <f>Spielplan!C190</f>
        <v>2.Spieltag</v>
      </c>
      <c r="D190" s="34">
        <f>Spielplan!D190</f>
        <v>0</v>
      </c>
      <c r="E190" s="34">
        <f>Spielplan!F190</f>
        <v>14</v>
      </c>
    </row>
    <row r="191" spans="1:5" x14ac:dyDescent="0.35">
      <c r="A191" s="34">
        <f>Spielplan!A191</f>
        <v>0</v>
      </c>
      <c r="B191" s="34" t="str">
        <f>Spielplan!B191</f>
        <v>A-Nord</v>
      </c>
      <c r="C191" s="34" t="str">
        <f>Spielplan!C191</f>
        <v>2.Spieltag</v>
      </c>
      <c r="D191" s="34">
        <f>Spielplan!D191</f>
        <v>0</v>
      </c>
      <c r="E191" s="34">
        <f>Spielplan!F191</f>
        <v>15</v>
      </c>
    </row>
    <row r="192" spans="1:5" x14ac:dyDescent="0.35">
      <c r="A192" s="34">
        <f>Spielplan!A192</f>
        <v>0</v>
      </c>
      <c r="B192" s="34" t="str">
        <f>Spielplan!B192</f>
        <v>A-Nord</v>
      </c>
      <c r="C192" s="34" t="str">
        <f>Spielplan!C192</f>
        <v>2.Spieltag</v>
      </c>
      <c r="D192" s="34" t="str">
        <f>Spielplan!D192</f>
        <v>SV Lohhof 3</v>
      </c>
      <c r="E192" s="34">
        <f>Spielplan!F192</f>
        <v>16</v>
      </c>
    </row>
    <row r="193" spans="1:5" x14ac:dyDescent="0.35">
      <c r="A193" s="34">
        <f>Spielplan!A193</f>
        <v>0</v>
      </c>
      <c r="B193" s="34" t="str">
        <f>Spielplan!B193</f>
        <v>A-Nord</v>
      </c>
      <c r="C193" s="34" t="str">
        <f>Spielplan!C193</f>
        <v>2.Spieltag</v>
      </c>
      <c r="D193" s="34">
        <f>Spielplan!D193</f>
        <v>0</v>
      </c>
      <c r="E193" s="34">
        <f>Spielplan!F193</f>
        <v>17</v>
      </c>
    </row>
    <row r="194" spans="1:5" x14ac:dyDescent="0.35">
      <c r="A194" s="34">
        <f>Spielplan!A194</f>
        <v>0</v>
      </c>
      <c r="B194" s="34" t="str">
        <f>Spielplan!B194</f>
        <v>A-Nord</v>
      </c>
      <c r="C194" s="34" t="str">
        <f>Spielplan!C194</f>
        <v>2.Spieltag</v>
      </c>
      <c r="D194" s="34">
        <f>Spielplan!D194</f>
        <v>0</v>
      </c>
      <c r="E194" s="34">
        <f>Spielplan!F194</f>
        <v>18</v>
      </c>
    </row>
    <row r="195" spans="1:5" x14ac:dyDescent="0.35">
      <c r="A195" s="34">
        <f>Spielplan!A195</f>
        <v>0</v>
      </c>
      <c r="B195" s="34" t="str">
        <f>Spielplan!B195</f>
        <v>A-Nord</v>
      </c>
      <c r="C195" s="34" t="str">
        <f>Spielplan!C195</f>
        <v>3.Spieltag</v>
      </c>
      <c r="D195" s="34" t="str">
        <f>Spielplan!D195</f>
        <v>DJK Ingolstadt 2</v>
      </c>
      <c r="E195" s="34">
        <f>Spielplan!F195</f>
        <v>19</v>
      </c>
    </row>
    <row r="196" spans="1:5" x14ac:dyDescent="0.35">
      <c r="A196" s="34">
        <f>Spielplan!A196</f>
        <v>0</v>
      </c>
      <c r="B196" s="34" t="str">
        <f>Spielplan!B196</f>
        <v>A-Nord</v>
      </c>
      <c r="C196" s="34" t="str">
        <f>Spielplan!C196</f>
        <v>3.Spieltag</v>
      </c>
      <c r="D196" s="34">
        <f>Spielplan!D196</f>
        <v>0</v>
      </c>
      <c r="E196" s="34">
        <f>Spielplan!F196</f>
        <v>20</v>
      </c>
    </row>
    <row r="197" spans="1:5" x14ac:dyDescent="0.35">
      <c r="A197" s="34">
        <f>Spielplan!A197</f>
        <v>0</v>
      </c>
      <c r="B197" s="34" t="str">
        <f>Spielplan!B197</f>
        <v>A-Nord</v>
      </c>
      <c r="C197" s="34" t="str">
        <f>Spielplan!C197</f>
        <v>3.Spieltag</v>
      </c>
      <c r="D197" s="34">
        <f>Spielplan!D197</f>
        <v>0</v>
      </c>
      <c r="E197" s="34">
        <f>Spielplan!F197</f>
        <v>21</v>
      </c>
    </row>
    <row r="198" spans="1:5" x14ac:dyDescent="0.35">
      <c r="A198" s="34">
        <f>Spielplan!A198</f>
        <v>0</v>
      </c>
      <c r="B198" s="34" t="str">
        <f>Spielplan!B198</f>
        <v>A-Nord</v>
      </c>
      <c r="C198" s="34" t="str">
        <f>Spielplan!C198</f>
        <v>3.Spieltag</v>
      </c>
      <c r="D198" s="34" t="str">
        <f>Spielplan!D198</f>
        <v>TSV 1897 Kösching 1</v>
      </c>
      <c r="E198" s="34">
        <f>Spielplan!F198</f>
        <v>22</v>
      </c>
    </row>
    <row r="199" spans="1:5" x14ac:dyDescent="0.35">
      <c r="A199" s="34">
        <f>Spielplan!A199</f>
        <v>0</v>
      </c>
      <c r="B199" s="34" t="str">
        <f>Spielplan!B199</f>
        <v>A-Nord</v>
      </c>
      <c r="C199" s="34" t="str">
        <f>Spielplan!C199</f>
        <v>3.Spieltag</v>
      </c>
      <c r="D199" s="34">
        <f>Spielplan!D199</f>
        <v>0</v>
      </c>
      <c r="E199" s="34">
        <f>Spielplan!F199</f>
        <v>23</v>
      </c>
    </row>
    <row r="200" spans="1:5" x14ac:dyDescent="0.35">
      <c r="A200" s="34">
        <f>Spielplan!A200</f>
        <v>0</v>
      </c>
      <c r="B200" s="34" t="str">
        <f>Spielplan!B200</f>
        <v>A-Nord</v>
      </c>
      <c r="C200" s="34" t="str">
        <f>Spielplan!C200</f>
        <v>3.Spieltag</v>
      </c>
      <c r="D200" s="34">
        <f>Spielplan!D200</f>
        <v>0</v>
      </c>
      <c r="E200" s="34">
        <f>Spielplan!F200</f>
        <v>24</v>
      </c>
    </row>
    <row r="201" spans="1:5" x14ac:dyDescent="0.35">
      <c r="A201" s="34">
        <f>Spielplan!A201</f>
        <v>0</v>
      </c>
      <c r="B201" s="34" t="str">
        <f>Spielplan!B201</f>
        <v>A-Nord</v>
      </c>
      <c r="C201" s="34" t="str">
        <f>Spielplan!C201</f>
        <v>3.Spieltag</v>
      </c>
      <c r="D201" s="34" t="str">
        <f>Spielplan!D201</f>
        <v>TSV Haar 2</v>
      </c>
      <c r="E201" s="34">
        <f>Spielplan!F201</f>
        <v>25</v>
      </c>
    </row>
    <row r="202" spans="1:5" x14ac:dyDescent="0.35">
      <c r="A202" s="34">
        <f>Spielplan!A202</f>
        <v>0</v>
      </c>
      <c r="B202" s="34" t="str">
        <f>Spielplan!B202</f>
        <v>A-Nord</v>
      </c>
      <c r="C202" s="34" t="str">
        <f>Spielplan!C202</f>
        <v>3.Spieltag</v>
      </c>
      <c r="D202" s="34">
        <f>Spielplan!D202</f>
        <v>0</v>
      </c>
      <c r="E202" s="34">
        <f>Spielplan!F202</f>
        <v>26</v>
      </c>
    </row>
    <row r="203" spans="1:5" x14ac:dyDescent="0.35">
      <c r="A203" s="34">
        <f>Spielplan!A203</f>
        <v>0</v>
      </c>
      <c r="B203" s="34" t="str">
        <f>Spielplan!B203</f>
        <v>A-Nord</v>
      </c>
      <c r="C203" s="34" t="str">
        <f>Spielplan!C203</f>
        <v>3.Spieltag</v>
      </c>
      <c r="D203" s="34">
        <f>Spielplan!D203</f>
        <v>0</v>
      </c>
      <c r="E203" s="34">
        <f>Spielplan!F203</f>
        <v>27</v>
      </c>
    </row>
    <row r="204" spans="1:5" x14ac:dyDescent="0.35">
      <c r="A204" s="34">
        <f>Spielplan!A204</f>
        <v>0</v>
      </c>
      <c r="B204" s="34" t="str">
        <f>Spielplan!B204</f>
        <v>A-Nord</v>
      </c>
      <c r="C204" s="34" t="str">
        <f>Spielplan!C204</f>
        <v>4.Spieltag</v>
      </c>
      <c r="D204" s="34" t="str">
        <f>Spielplan!D204</f>
        <v>BC Pfaffenhofen-Scheyern 1</v>
      </c>
      <c r="E204" s="34">
        <f>Spielplan!F204</f>
        <v>28</v>
      </c>
    </row>
    <row r="205" spans="1:5" x14ac:dyDescent="0.35">
      <c r="A205" s="34">
        <f>Spielplan!A205</f>
        <v>0</v>
      </c>
      <c r="B205" s="34" t="str">
        <f>Spielplan!B205</f>
        <v>A-Nord</v>
      </c>
      <c r="C205" s="34" t="str">
        <f>Spielplan!C205</f>
        <v>4.Spieltag</v>
      </c>
      <c r="D205" s="34">
        <f>Spielplan!D205</f>
        <v>0</v>
      </c>
      <c r="E205" s="34">
        <f>Spielplan!F205</f>
        <v>29</v>
      </c>
    </row>
    <row r="206" spans="1:5" x14ac:dyDescent="0.35">
      <c r="A206" s="34">
        <f>Spielplan!A206</f>
        <v>0</v>
      </c>
      <c r="B206" s="34" t="str">
        <f>Spielplan!B206</f>
        <v>A-Nord</v>
      </c>
      <c r="C206" s="34" t="str">
        <f>Spielplan!C206</f>
        <v>4.Spieltag</v>
      </c>
      <c r="D206" s="34">
        <f>Spielplan!D206</f>
        <v>0</v>
      </c>
      <c r="E206" s="34">
        <f>Spielplan!F206</f>
        <v>30</v>
      </c>
    </row>
    <row r="207" spans="1:5" x14ac:dyDescent="0.35">
      <c r="A207" s="34">
        <f>Spielplan!A207</f>
        <v>0</v>
      </c>
      <c r="B207" s="34" t="str">
        <f>Spielplan!B207</f>
        <v>A-Nord</v>
      </c>
      <c r="C207" s="34" t="str">
        <f>Spielplan!C207</f>
        <v>4.Spieltag</v>
      </c>
      <c r="D207" s="34" t="str">
        <f>Spielplan!D207</f>
        <v>SG Allianz-Unterföhring 1</v>
      </c>
      <c r="E207" s="34">
        <f>Spielplan!F207</f>
        <v>31</v>
      </c>
    </row>
    <row r="208" spans="1:5" x14ac:dyDescent="0.35">
      <c r="A208" s="34">
        <f>Spielplan!A208</f>
        <v>0</v>
      </c>
      <c r="B208" s="34" t="str">
        <f>Spielplan!B208</f>
        <v>A-Nord</v>
      </c>
      <c r="C208" s="34" t="str">
        <f>Spielplan!C208</f>
        <v>4.Spieltag</v>
      </c>
      <c r="D208" s="34">
        <f>Spielplan!D208</f>
        <v>0</v>
      </c>
      <c r="E208" s="34">
        <f>Spielplan!F208</f>
        <v>32</v>
      </c>
    </row>
    <row r="209" spans="1:5" x14ac:dyDescent="0.35">
      <c r="A209" s="34">
        <f>Spielplan!A209</f>
        <v>0</v>
      </c>
      <c r="B209" s="34" t="str">
        <f>Spielplan!B209</f>
        <v>A-Nord</v>
      </c>
      <c r="C209" s="34" t="str">
        <f>Spielplan!C209</f>
        <v>4.Spieltag</v>
      </c>
      <c r="D209" s="34">
        <f>Spielplan!D209</f>
        <v>0</v>
      </c>
      <c r="E209" s="34">
        <f>Spielplan!F209</f>
        <v>33</v>
      </c>
    </row>
    <row r="210" spans="1:5" x14ac:dyDescent="0.35">
      <c r="A210" s="34">
        <f>Spielplan!A210</f>
        <v>0</v>
      </c>
      <c r="B210" s="34" t="str">
        <f>Spielplan!B210</f>
        <v>A-Nord</v>
      </c>
      <c r="C210" s="34" t="str">
        <f>Spielplan!C210</f>
        <v>4.Spieltag</v>
      </c>
      <c r="D210" s="34" t="str">
        <f>Spielplan!D210</f>
        <v>ESV München 5</v>
      </c>
      <c r="E210" s="34">
        <f>Spielplan!F210</f>
        <v>34</v>
      </c>
    </row>
    <row r="211" spans="1:5" x14ac:dyDescent="0.35">
      <c r="A211" s="34">
        <f>Spielplan!A211</f>
        <v>0</v>
      </c>
      <c r="B211" s="34" t="str">
        <f>Spielplan!B211</f>
        <v>A-Nord</v>
      </c>
      <c r="C211" s="34" t="str">
        <f>Spielplan!C211</f>
        <v>4.Spieltag</v>
      </c>
      <c r="D211" s="34">
        <f>Spielplan!D211</f>
        <v>0</v>
      </c>
      <c r="E211" s="34">
        <f>Spielplan!F211</f>
        <v>35</v>
      </c>
    </row>
    <row r="212" spans="1:5" x14ac:dyDescent="0.35">
      <c r="A212" s="34">
        <f>Spielplan!A212</f>
        <v>0</v>
      </c>
      <c r="B212" s="34" t="str">
        <f>Spielplan!B212</f>
        <v>A-Nord</v>
      </c>
      <c r="C212" s="34" t="str">
        <f>Spielplan!C212</f>
        <v>4.Spieltag</v>
      </c>
      <c r="D212" s="34">
        <f>Spielplan!D212</f>
        <v>0</v>
      </c>
      <c r="E212" s="34">
        <f>Spielplan!F212</f>
        <v>36</v>
      </c>
    </row>
    <row r="213" spans="1:5" x14ac:dyDescent="0.35">
      <c r="A213" s="34">
        <f>Spielplan!A213</f>
        <v>0</v>
      </c>
      <c r="B213" s="34" t="str">
        <f>Spielplan!B213</f>
        <v>A-Nord</v>
      </c>
      <c r="C213" s="34" t="str">
        <f>Spielplan!C213</f>
        <v>5.Spieltag</v>
      </c>
      <c r="D213" s="34" t="str">
        <f>Spielplan!D213</f>
        <v>TSV Neufahrn 1</v>
      </c>
      <c r="E213" s="34">
        <f>Spielplan!F213</f>
        <v>37</v>
      </c>
    </row>
    <row r="214" spans="1:5" x14ac:dyDescent="0.35">
      <c r="A214" s="34">
        <f>Spielplan!A214</f>
        <v>0</v>
      </c>
      <c r="B214" s="34" t="str">
        <f>Spielplan!B214</f>
        <v>A-Nord</v>
      </c>
      <c r="C214" s="34" t="str">
        <f>Spielplan!C214</f>
        <v>5.Spieltag</v>
      </c>
      <c r="D214" s="34">
        <f>Spielplan!D214</f>
        <v>0</v>
      </c>
      <c r="E214" s="34">
        <f>Spielplan!F214</f>
        <v>38</v>
      </c>
    </row>
    <row r="215" spans="1:5" x14ac:dyDescent="0.35">
      <c r="A215" s="34">
        <f>Spielplan!A215</f>
        <v>0</v>
      </c>
      <c r="B215" s="34" t="str">
        <f>Spielplan!B215</f>
        <v>A-Nord</v>
      </c>
      <c r="C215" s="34" t="str">
        <f>Spielplan!C215</f>
        <v>5.Spieltag</v>
      </c>
      <c r="D215" s="34">
        <f>Spielplan!D215</f>
        <v>0</v>
      </c>
      <c r="E215" s="34">
        <f>Spielplan!F215</f>
        <v>39</v>
      </c>
    </row>
    <row r="216" spans="1:5" x14ac:dyDescent="0.35">
      <c r="A216" s="34">
        <f>Spielplan!A216</f>
        <v>0</v>
      </c>
      <c r="B216" s="34" t="str">
        <f>Spielplan!B216</f>
        <v>A-Nord</v>
      </c>
      <c r="C216" s="34" t="str">
        <f>Spielplan!C216</f>
        <v>5.Spieltag</v>
      </c>
      <c r="D216" s="34" t="str">
        <f>Spielplan!D216</f>
        <v>HVB-Club München 1</v>
      </c>
      <c r="E216" s="34">
        <f>Spielplan!F216</f>
        <v>40</v>
      </c>
    </row>
    <row r="217" spans="1:5" x14ac:dyDescent="0.35">
      <c r="A217" s="34">
        <f>Spielplan!A217</f>
        <v>0</v>
      </c>
      <c r="B217" s="34" t="str">
        <f>Spielplan!B217</f>
        <v>A-Nord</v>
      </c>
      <c r="C217" s="34" t="str">
        <f>Spielplan!C217</f>
        <v>5.Spieltag</v>
      </c>
      <c r="D217" s="34">
        <f>Spielplan!D217</f>
        <v>0</v>
      </c>
      <c r="E217" s="34">
        <f>Spielplan!F217</f>
        <v>41</v>
      </c>
    </row>
    <row r="218" spans="1:5" x14ac:dyDescent="0.35">
      <c r="A218" s="34">
        <f>Spielplan!A218</f>
        <v>0</v>
      </c>
      <c r="B218" s="34" t="str">
        <f>Spielplan!B218</f>
        <v>A-Nord</v>
      </c>
      <c r="C218" s="34" t="str">
        <f>Spielplan!C218</f>
        <v>5.Spieltag</v>
      </c>
      <c r="D218" s="34">
        <f>Spielplan!D218</f>
        <v>0</v>
      </c>
      <c r="E218" s="34">
        <f>Spielplan!F218</f>
        <v>42</v>
      </c>
    </row>
    <row r="219" spans="1:5" x14ac:dyDescent="0.35">
      <c r="A219" s="34">
        <f>Spielplan!A219</f>
        <v>0</v>
      </c>
      <c r="B219" s="34" t="str">
        <f>Spielplan!B219</f>
        <v>A-Nord</v>
      </c>
      <c r="C219" s="34" t="str">
        <f>Spielplan!C219</f>
        <v>5.Spieltag</v>
      </c>
      <c r="D219" s="34" t="str">
        <f>Spielplan!D219</f>
        <v>ESV München 5</v>
      </c>
      <c r="E219" s="34">
        <f>Spielplan!F219</f>
        <v>43</v>
      </c>
    </row>
    <row r="220" spans="1:5" x14ac:dyDescent="0.35">
      <c r="A220" s="34">
        <f>Spielplan!A220</f>
        <v>0</v>
      </c>
      <c r="B220" s="34" t="str">
        <f>Spielplan!B220</f>
        <v>A-Nord</v>
      </c>
      <c r="C220" s="34" t="str">
        <f>Spielplan!C220</f>
        <v>5.Spieltag</v>
      </c>
      <c r="D220" s="34">
        <f>Spielplan!D220</f>
        <v>0</v>
      </c>
      <c r="E220" s="34">
        <f>Spielplan!F220</f>
        <v>44</v>
      </c>
    </row>
    <row r="221" spans="1:5" x14ac:dyDescent="0.35">
      <c r="A221" s="34">
        <f>Spielplan!A221</f>
        <v>0</v>
      </c>
      <c r="B221" s="34" t="str">
        <f>Spielplan!B221</f>
        <v>A-Nord</v>
      </c>
      <c r="C221" s="34" t="str">
        <f>Spielplan!C221</f>
        <v>5.Spieltag</v>
      </c>
      <c r="D221" s="34">
        <f>Spielplan!D221</f>
        <v>0</v>
      </c>
      <c r="E221" s="34">
        <f>Spielplan!F221</f>
        <v>45</v>
      </c>
    </row>
    <row r="222" spans="1:5" x14ac:dyDescent="0.35">
      <c r="A222" s="34">
        <f>Spielplan!A222</f>
        <v>0</v>
      </c>
      <c r="B222" s="34" t="str">
        <f>Spielplan!B222</f>
        <v>A-Nord</v>
      </c>
      <c r="C222" s="34" t="str">
        <f>Spielplan!C222</f>
        <v>6.Spieltag</v>
      </c>
      <c r="D222" s="34" t="str">
        <f>Spielplan!D222</f>
        <v>BC Pfaffenhofen-Scheyern 1</v>
      </c>
      <c r="E222" s="34">
        <f>Spielplan!F222</f>
        <v>46</v>
      </c>
    </row>
    <row r="223" spans="1:5" x14ac:dyDescent="0.35">
      <c r="A223" s="34">
        <f>Spielplan!A223</f>
        <v>0</v>
      </c>
      <c r="B223" s="34" t="str">
        <f>Spielplan!B223</f>
        <v>A-Nord</v>
      </c>
      <c r="C223" s="34" t="str">
        <f>Spielplan!C223</f>
        <v>6.Spieltag</v>
      </c>
      <c r="D223" s="34">
        <f>Spielplan!D223</f>
        <v>0</v>
      </c>
      <c r="E223" s="34">
        <f>Spielplan!F223</f>
        <v>47</v>
      </c>
    </row>
    <row r="224" spans="1:5" x14ac:dyDescent="0.35">
      <c r="A224" s="34">
        <f>Spielplan!A224</f>
        <v>0</v>
      </c>
      <c r="B224" s="34" t="str">
        <f>Spielplan!B224</f>
        <v>A-Nord</v>
      </c>
      <c r="C224" s="34" t="str">
        <f>Spielplan!C224</f>
        <v>6.Spieltag</v>
      </c>
      <c r="D224" s="34">
        <f>Spielplan!D224</f>
        <v>0</v>
      </c>
      <c r="E224" s="34">
        <f>Spielplan!F224</f>
        <v>48</v>
      </c>
    </row>
    <row r="225" spans="1:5" x14ac:dyDescent="0.35">
      <c r="A225" s="34">
        <f>Spielplan!A225</f>
        <v>0</v>
      </c>
      <c r="B225" s="34" t="str">
        <f>Spielplan!B225</f>
        <v>A-Nord</v>
      </c>
      <c r="C225" s="34" t="str">
        <f>Spielplan!C225</f>
        <v>6.Spieltag</v>
      </c>
      <c r="D225" s="34" t="str">
        <f>Spielplan!D225</f>
        <v>SV Lohhof 3</v>
      </c>
      <c r="E225" s="34">
        <f>Spielplan!F225</f>
        <v>49</v>
      </c>
    </row>
    <row r="226" spans="1:5" x14ac:dyDescent="0.35">
      <c r="A226" s="34">
        <f>Spielplan!A226</f>
        <v>0</v>
      </c>
      <c r="B226" s="34" t="str">
        <f>Spielplan!B226</f>
        <v>A-Nord</v>
      </c>
      <c r="C226" s="34" t="str">
        <f>Spielplan!C226</f>
        <v>6.Spieltag</v>
      </c>
      <c r="D226" s="34">
        <f>Spielplan!D226</f>
        <v>0</v>
      </c>
      <c r="E226" s="34">
        <f>Spielplan!F226</f>
        <v>50</v>
      </c>
    </row>
    <row r="227" spans="1:5" x14ac:dyDescent="0.35">
      <c r="A227" s="34">
        <f>Spielplan!A227</f>
        <v>0</v>
      </c>
      <c r="B227" s="34" t="str">
        <f>Spielplan!B227</f>
        <v>A-Nord</v>
      </c>
      <c r="C227" s="34" t="str">
        <f>Spielplan!C227</f>
        <v>6.Spieltag</v>
      </c>
      <c r="D227" s="34">
        <f>Spielplan!D227</f>
        <v>0</v>
      </c>
      <c r="E227" s="34">
        <f>Spielplan!F227</f>
        <v>51</v>
      </c>
    </row>
    <row r="228" spans="1:5" x14ac:dyDescent="0.35">
      <c r="A228" s="34">
        <f>Spielplan!A228</f>
        <v>0</v>
      </c>
      <c r="B228" s="34" t="str">
        <f>Spielplan!B228</f>
        <v>A-Nord</v>
      </c>
      <c r="C228" s="34" t="str">
        <f>Spielplan!C228</f>
        <v>6.Spieltag</v>
      </c>
      <c r="D228" s="34" t="str">
        <f>Spielplan!D228</f>
        <v>TSV Haar 2</v>
      </c>
      <c r="E228" s="34">
        <f>Spielplan!F228</f>
        <v>52</v>
      </c>
    </row>
    <row r="229" spans="1:5" x14ac:dyDescent="0.35">
      <c r="A229" s="34">
        <f>Spielplan!A229</f>
        <v>0</v>
      </c>
      <c r="B229" s="34" t="str">
        <f>Spielplan!B229</f>
        <v>A-Nord</v>
      </c>
      <c r="C229" s="34" t="str">
        <f>Spielplan!C229</f>
        <v>6.Spieltag</v>
      </c>
      <c r="D229" s="34">
        <f>Spielplan!D229</f>
        <v>0</v>
      </c>
      <c r="E229" s="34">
        <f>Spielplan!F229</f>
        <v>53</v>
      </c>
    </row>
    <row r="230" spans="1:5" x14ac:dyDescent="0.35">
      <c r="A230" s="34">
        <f>Spielplan!A230</f>
        <v>0</v>
      </c>
      <c r="B230" s="34" t="str">
        <f>Spielplan!B230</f>
        <v>A-Nord</v>
      </c>
      <c r="C230" s="34" t="str">
        <f>Spielplan!C230</f>
        <v>6.Spieltag</v>
      </c>
      <c r="D230" s="34">
        <f>Spielplan!D230</f>
        <v>0</v>
      </c>
      <c r="E230" s="34">
        <f>Spielplan!F230</f>
        <v>54</v>
      </c>
    </row>
    <row r="231" spans="1:5" x14ac:dyDescent="0.35">
      <c r="A231" s="34">
        <f>Spielplan!A231</f>
        <v>0</v>
      </c>
      <c r="B231" s="34" t="str">
        <f>Spielplan!B231</f>
        <v>A-Nord</v>
      </c>
      <c r="C231" s="34" t="str">
        <f>Spielplan!C231</f>
        <v>7.Spieltag</v>
      </c>
      <c r="D231" s="34" t="str">
        <f>Spielplan!D231</f>
        <v>SG Allianz-Unterföhring 1</v>
      </c>
      <c r="E231" s="34">
        <f>Spielplan!F231</f>
        <v>55</v>
      </c>
    </row>
    <row r="232" spans="1:5" x14ac:dyDescent="0.35">
      <c r="A232" s="34">
        <f>Spielplan!A232</f>
        <v>0</v>
      </c>
      <c r="B232" s="34" t="str">
        <f>Spielplan!B232</f>
        <v>A-Nord</v>
      </c>
      <c r="C232" s="34" t="str">
        <f>Spielplan!C232</f>
        <v>7.Spieltag</v>
      </c>
      <c r="D232" s="34">
        <f>Spielplan!D232</f>
        <v>0</v>
      </c>
      <c r="E232" s="34">
        <f>Spielplan!F232</f>
        <v>56</v>
      </c>
    </row>
    <row r="233" spans="1:5" x14ac:dyDescent="0.35">
      <c r="A233" s="34">
        <f>Spielplan!A233</f>
        <v>0</v>
      </c>
      <c r="B233" s="34" t="str">
        <f>Spielplan!B233</f>
        <v>A-Nord</v>
      </c>
      <c r="C233" s="34" t="str">
        <f>Spielplan!C233</f>
        <v>7.Spieltag</v>
      </c>
      <c r="D233" s="34">
        <f>Spielplan!D233</f>
        <v>0</v>
      </c>
      <c r="E233" s="34">
        <f>Spielplan!F233</f>
        <v>57</v>
      </c>
    </row>
    <row r="234" spans="1:5" x14ac:dyDescent="0.35">
      <c r="A234" s="34">
        <f>Spielplan!A234</f>
        <v>0</v>
      </c>
      <c r="B234" s="34" t="str">
        <f>Spielplan!B234</f>
        <v>A-Nord</v>
      </c>
      <c r="C234" s="34" t="str">
        <f>Spielplan!C234</f>
        <v>7.Spieltag</v>
      </c>
      <c r="D234" s="34" t="str">
        <f>Spielplan!D234</f>
        <v>DJK Ingolstadt 2</v>
      </c>
      <c r="E234" s="34">
        <f>Spielplan!F234</f>
        <v>58</v>
      </c>
    </row>
    <row r="235" spans="1:5" x14ac:dyDescent="0.35">
      <c r="A235" s="34">
        <f>Spielplan!A235</f>
        <v>0</v>
      </c>
      <c r="B235" s="34" t="str">
        <f>Spielplan!B235</f>
        <v>A-Nord</v>
      </c>
      <c r="C235" s="34" t="str">
        <f>Spielplan!C235</f>
        <v>7.Spieltag</v>
      </c>
      <c r="D235" s="34">
        <f>Spielplan!D235</f>
        <v>0</v>
      </c>
      <c r="E235" s="34">
        <f>Spielplan!F235</f>
        <v>59</v>
      </c>
    </row>
    <row r="236" spans="1:5" x14ac:dyDescent="0.35">
      <c r="A236" s="34">
        <f>Spielplan!A236</f>
        <v>0</v>
      </c>
      <c r="B236" s="34" t="str">
        <f>Spielplan!B236</f>
        <v>A-Nord</v>
      </c>
      <c r="C236" s="34" t="str">
        <f>Spielplan!C236</f>
        <v>7.Spieltag</v>
      </c>
      <c r="D236" s="34">
        <f>Spielplan!D236</f>
        <v>0</v>
      </c>
      <c r="E236" s="34">
        <f>Spielplan!F236</f>
        <v>60</v>
      </c>
    </row>
    <row r="237" spans="1:5" x14ac:dyDescent="0.35">
      <c r="A237" s="34">
        <f>Spielplan!A237</f>
        <v>0</v>
      </c>
      <c r="B237" s="34" t="str">
        <f>Spielplan!B237</f>
        <v>A-Nord</v>
      </c>
      <c r="C237" s="34" t="str">
        <f>Spielplan!C237</f>
        <v>7.Spieltag</v>
      </c>
      <c r="D237" s="34" t="str">
        <f>Spielplan!D237</f>
        <v>TSV 1897 Kösching 1</v>
      </c>
      <c r="E237" s="34">
        <f>Spielplan!F237</f>
        <v>61</v>
      </c>
    </row>
    <row r="238" spans="1:5" x14ac:dyDescent="0.35">
      <c r="A238" s="34">
        <f>Spielplan!A238</f>
        <v>0</v>
      </c>
      <c r="B238" s="34" t="str">
        <f>Spielplan!B238</f>
        <v>A-Nord</v>
      </c>
      <c r="C238" s="34" t="str">
        <f>Spielplan!C238</f>
        <v>7.Spieltag</v>
      </c>
      <c r="D238" s="34">
        <f>Spielplan!D238</f>
        <v>0</v>
      </c>
      <c r="E238" s="34">
        <f>Spielplan!F238</f>
        <v>62</v>
      </c>
    </row>
    <row r="239" spans="1:5" x14ac:dyDescent="0.35">
      <c r="A239" s="34">
        <f>Spielplan!A239</f>
        <v>0</v>
      </c>
      <c r="B239" s="34" t="str">
        <f>Spielplan!B239</f>
        <v>A-Nord</v>
      </c>
      <c r="C239" s="34" t="str">
        <f>Spielplan!C239</f>
        <v>7.Spieltag</v>
      </c>
      <c r="D239" s="34">
        <f>Spielplan!D239</f>
        <v>0</v>
      </c>
      <c r="E239" s="34">
        <f>Spielplan!F239</f>
        <v>63</v>
      </c>
    </row>
    <row r="240" spans="1:5" x14ac:dyDescent="0.35">
      <c r="A240" s="34">
        <f>Spielplan!A240</f>
        <v>0</v>
      </c>
      <c r="B240" s="34" t="str">
        <f>Spielplan!B240</f>
        <v>A-West</v>
      </c>
      <c r="C240" s="34" t="str">
        <f>Spielplan!C240</f>
        <v>1.Spieltag</v>
      </c>
      <c r="D240" s="34" t="str">
        <f>Spielplan!D240</f>
        <v>SG Würmtal / Neuried 1</v>
      </c>
      <c r="E240" s="34">
        <f>Spielplan!F240</f>
        <v>1</v>
      </c>
    </row>
    <row r="241" spans="1:5" x14ac:dyDescent="0.35">
      <c r="A241" s="34">
        <f>Spielplan!A241</f>
        <v>0</v>
      </c>
      <c r="B241" s="34" t="str">
        <f>Spielplan!B241</f>
        <v>A-West</v>
      </c>
      <c r="C241" s="34" t="str">
        <f>Spielplan!C241</f>
        <v>1.Spieltag</v>
      </c>
      <c r="D241" s="34">
        <f>Spielplan!D241</f>
        <v>0</v>
      </c>
      <c r="E241" s="34">
        <f>Spielplan!F241</f>
        <v>2</v>
      </c>
    </row>
    <row r="242" spans="1:5" x14ac:dyDescent="0.35">
      <c r="A242" s="34">
        <f>Spielplan!A242</f>
        <v>0</v>
      </c>
      <c r="B242" s="34" t="str">
        <f>Spielplan!B242</f>
        <v>A-West</v>
      </c>
      <c r="C242" s="34" t="str">
        <f>Spielplan!C242</f>
        <v>1.Spieltag</v>
      </c>
      <c r="D242" s="34">
        <f>Spielplan!D242</f>
        <v>0</v>
      </c>
      <c r="E242" s="34">
        <f>Spielplan!F242</f>
        <v>3</v>
      </c>
    </row>
    <row r="243" spans="1:5" x14ac:dyDescent="0.35">
      <c r="A243" s="34">
        <f>Spielplan!A243</f>
        <v>0</v>
      </c>
      <c r="B243" s="34" t="str">
        <f>Spielplan!B243</f>
        <v>A-West</v>
      </c>
      <c r="C243" s="34" t="str">
        <f>Spielplan!C243</f>
        <v>1.Spieltag</v>
      </c>
      <c r="D243" s="34" t="str">
        <f>Spielplan!D243</f>
        <v>ESV München 6</v>
      </c>
      <c r="E243" s="34">
        <f>Spielplan!F243</f>
        <v>4</v>
      </c>
    </row>
    <row r="244" spans="1:5" x14ac:dyDescent="0.35">
      <c r="A244" s="34">
        <f>Spielplan!A244</f>
        <v>0</v>
      </c>
      <c r="B244" s="34" t="str">
        <f>Spielplan!B244</f>
        <v>A-West</v>
      </c>
      <c r="C244" s="34" t="str">
        <f>Spielplan!C244</f>
        <v>1.Spieltag</v>
      </c>
      <c r="D244" s="34">
        <f>Spielplan!D244</f>
        <v>0</v>
      </c>
      <c r="E244" s="34">
        <f>Spielplan!F244</f>
        <v>5</v>
      </c>
    </row>
    <row r="245" spans="1:5" x14ac:dyDescent="0.35">
      <c r="A245" s="34">
        <f>Spielplan!A245</f>
        <v>0</v>
      </c>
      <c r="B245" s="34" t="str">
        <f>Spielplan!B245</f>
        <v>A-West</v>
      </c>
      <c r="C245" s="34" t="str">
        <f>Spielplan!C245</f>
        <v>1.Spieltag</v>
      </c>
      <c r="D245" s="34">
        <f>Spielplan!D245</f>
        <v>0</v>
      </c>
      <c r="E245" s="34">
        <f>Spielplan!F245</f>
        <v>6</v>
      </c>
    </row>
    <row r="246" spans="1:5" x14ac:dyDescent="0.35">
      <c r="A246" s="34">
        <f>Spielplan!A246</f>
        <v>0</v>
      </c>
      <c r="B246" s="34" t="str">
        <f>Spielplan!B246</f>
        <v>A-West</v>
      </c>
      <c r="C246" s="34" t="str">
        <f>Spielplan!C246</f>
        <v>1.Spieltag</v>
      </c>
      <c r="D246" s="34" t="str">
        <f>Spielplan!D246</f>
        <v>Vfl Kaufering 1</v>
      </c>
      <c r="E246" s="34">
        <f>Spielplan!F246</f>
        <v>7</v>
      </c>
    </row>
    <row r="247" spans="1:5" x14ac:dyDescent="0.35">
      <c r="A247" s="34">
        <f>Spielplan!A247</f>
        <v>0</v>
      </c>
      <c r="B247" s="34" t="str">
        <f>Spielplan!B247</f>
        <v>A-West</v>
      </c>
      <c r="C247" s="34" t="str">
        <f>Spielplan!C247</f>
        <v>1.Spieltag</v>
      </c>
      <c r="D247" s="34">
        <f>Spielplan!D247</f>
        <v>0</v>
      </c>
      <c r="E247" s="34">
        <f>Spielplan!F247</f>
        <v>8</v>
      </c>
    </row>
    <row r="248" spans="1:5" x14ac:dyDescent="0.35">
      <c r="A248" s="34">
        <f>Spielplan!A248</f>
        <v>0</v>
      </c>
      <c r="B248" s="34" t="str">
        <f>Spielplan!B248</f>
        <v>A-West</v>
      </c>
      <c r="C248" s="34" t="str">
        <f>Spielplan!C248</f>
        <v>1.Spieltag</v>
      </c>
      <c r="D248" s="34">
        <f>Spielplan!D248</f>
        <v>0</v>
      </c>
      <c r="E248" s="34">
        <f>Spielplan!F248</f>
        <v>9</v>
      </c>
    </row>
    <row r="249" spans="1:5" x14ac:dyDescent="0.35">
      <c r="A249" s="34">
        <f>Spielplan!A249</f>
        <v>0</v>
      </c>
      <c r="B249" s="34" t="str">
        <f>Spielplan!B249</f>
        <v>A-West</v>
      </c>
      <c r="C249" s="34" t="str">
        <f>Spielplan!C249</f>
        <v>2.Spieltag</v>
      </c>
      <c r="D249" s="34" t="str">
        <f>Spielplan!D249</f>
        <v>SV Lohhof 4</v>
      </c>
      <c r="E249" s="34">
        <f>Spielplan!F249</f>
        <v>10</v>
      </c>
    </row>
    <row r="250" spans="1:5" x14ac:dyDescent="0.35">
      <c r="A250" s="34">
        <f>Spielplan!A250</f>
        <v>0</v>
      </c>
      <c r="B250" s="34" t="str">
        <f>Spielplan!B250</f>
        <v>A-West</v>
      </c>
      <c r="C250" s="34" t="str">
        <f>Spielplan!C250</f>
        <v>2.Spieltag</v>
      </c>
      <c r="D250" s="34">
        <f>Spielplan!D250</f>
        <v>0</v>
      </c>
      <c r="E250" s="34">
        <f>Spielplan!F250</f>
        <v>11</v>
      </c>
    </row>
    <row r="251" spans="1:5" x14ac:dyDescent="0.35">
      <c r="A251" s="34">
        <f>Spielplan!A251</f>
        <v>0</v>
      </c>
      <c r="B251" s="34" t="str">
        <f>Spielplan!B251</f>
        <v>A-West</v>
      </c>
      <c r="C251" s="34" t="str">
        <f>Spielplan!C251</f>
        <v>2.Spieltag</v>
      </c>
      <c r="D251" s="34">
        <f>Spielplan!D251</f>
        <v>0</v>
      </c>
      <c r="E251" s="34">
        <f>Spielplan!F251</f>
        <v>12</v>
      </c>
    </row>
    <row r="252" spans="1:5" x14ac:dyDescent="0.35">
      <c r="A252" s="34">
        <f>Spielplan!A252</f>
        <v>0</v>
      </c>
      <c r="B252" s="34" t="str">
        <f>Spielplan!B252</f>
        <v>A-West</v>
      </c>
      <c r="C252" s="34" t="str">
        <f>Spielplan!C252</f>
        <v>2.Spieltag</v>
      </c>
      <c r="D252" s="34" t="str">
        <f>Spielplan!D252</f>
        <v>MTV 1879 München 1</v>
      </c>
      <c r="E252" s="34">
        <f>Spielplan!F252</f>
        <v>13</v>
      </c>
    </row>
    <row r="253" spans="1:5" x14ac:dyDescent="0.35">
      <c r="A253" s="34">
        <f>Spielplan!A253</f>
        <v>0</v>
      </c>
      <c r="B253" s="34" t="str">
        <f>Spielplan!B253</f>
        <v>A-West</v>
      </c>
      <c r="C253" s="34" t="str">
        <f>Spielplan!C253</f>
        <v>2.Spieltag</v>
      </c>
      <c r="D253" s="34">
        <f>Spielplan!D253</f>
        <v>0</v>
      </c>
      <c r="E253" s="34">
        <f>Spielplan!F253</f>
        <v>14</v>
      </c>
    </row>
    <row r="254" spans="1:5" x14ac:dyDescent="0.35">
      <c r="A254" s="34">
        <f>Spielplan!A254</f>
        <v>0</v>
      </c>
      <c r="B254" s="34" t="str">
        <f>Spielplan!B254</f>
        <v>A-West</v>
      </c>
      <c r="C254" s="34" t="str">
        <f>Spielplan!C254</f>
        <v>2.Spieltag</v>
      </c>
      <c r="D254" s="34">
        <f>Spielplan!D254</f>
        <v>0</v>
      </c>
      <c r="E254" s="34">
        <f>Spielplan!F254</f>
        <v>15</v>
      </c>
    </row>
    <row r="255" spans="1:5" x14ac:dyDescent="0.35">
      <c r="A255" s="34">
        <f>Spielplan!A255</f>
        <v>0</v>
      </c>
      <c r="B255" s="34" t="str">
        <f>Spielplan!B255</f>
        <v>A-West</v>
      </c>
      <c r="C255" s="34" t="str">
        <f>Spielplan!C255</f>
        <v>2.Spieltag</v>
      </c>
      <c r="D255" s="34" t="str">
        <f>Spielplan!D255</f>
        <v>FT München-Blumenau 1</v>
      </c>
      <c r="E255" s="34">
        <f>Spielplan!F255</f>
        <v>16</v>
      </c>
    </row>
    <row r="256" spans="1:5" x14ac:dyDescent="0.35">
      <c r="A256" s="34">
        <f>Spielplan!A256</f>
        <v>0</v>
      </c>
      <c r="B256" s="34" t="str">
        <f>Spielplan!B256</f>
        <v>A-West</v>
      </c>
      <c r="C256" s="34" t="str">
        <f>Spielplan!C256</f>
        <v>2.Spieltag</v>
      </c>
      <c r="D256" s="34">
        <f>Spielplan!D256</f>
        <v>0</v>
      </c>
      <c r="E256" s="34">
        <f>Spielplan!F256</f>
        <v>17</v>
      </c>
    </row>
    <row r="257" spans="1:5" x14ac:dyDescent="0.35">
      <c r="A257" s="34">
        <f>Spielplan!A257</f>
        <v>0</v>
      </c>
      <c r="B257" s="34" t="str">
        <f>Spielplan!B257</f>
        <v>A-West</v>
      </c>
      <c r="C257" s="34" t="str">
        <f>Spielplan!C257</f>
        <v>2.Spieltag</v>
      </c>
      <c r="D257" s="34">
        <f>Spielplan!D257</f>
        <v>0</v>
      </c>
      <c r="E257" s="34">
        <f>Spielplan!F257</f>
        <v>18</v>
      </c>
    </row>
    <row r="258" spans="1:5" x14ac:dyDescent="0.35">
      <c r="A258" s="34">
        <f>Spielplan!A258</f>
        <v>0</v>
      </c>
      <c r="B258" s="34" t="str">
        <f>Spielplan!B258</f>
        <v>A-West</v>
      </c>
      <c r="C258" s="34" t="str">
        <f>Spielplan!C258</f>
        <v>3.Spieltag</v>
      </c>
      <c r="D258" s="34" t="str">
        <f>Spielplan!D258</f>
        <v>SpVgg Erdweg 2</v>
      </c>
      <c r="E258" s="34">
        <f>Spielplan!F258</f>
        <v>19</v>
      </c>
    </row>
    <row r="259" spans="1:5" x14ac:dyDescent="0.35">
      <c r="A259" s="34">
        <f>Spielplan!A259</f>
        <v>0</v>
      </c>
      <c r="B259" s="34" t="str">
        <f>Spielplan!B259</f>
        <v>A-West</v>
      </c>
      <c r="C259" s="34" t="str">
        <f>Spielplan!C259</f>
        <v>3.Spieltag</v>
      </c>
      <c r="D259" s="34">
        <f>Spielplan!D259</f>
        <v>0</v>
      </c>
      <c r="E259" s="34">
        <f>Spielplan!F259</f>
        <v>20</v>
      </c>
    </row>
    <row r="260" spans="1:5" x14ac:dyDescent="0.35">
      <c r="A260" s="34">
        <f>Spielplan!A260</f>
        <v>0</v>
      </c>
      <c r="B260" s="34" t="str">
        <f>Spielplan!B260</f>
        <v>A-West</v>
      </c>
      <c r="C260" s="34" t="str">
        <f>Spielplan!C260</f>
        <v>3.Spieltag</v>
      </c>
      <c r="D260" s="34">
        <f>Spielplan!D260</f>
        <v>0</v>
      </c>
      <c r="E260" s="34">
        <f>Spielplan!F260</f>
        <v>21</v>
      </c>
    </row>
    <row r="261" spans="1:5" x14ac:dyDescent="0.35">
      <c r="A261" s="34">
        <f>Spielplan!A261</f>
        <v>0</v>
      </c>
      <c r="B261" s="34" t="str">
        <f>Spielplan!B261</f>
        <v>A-West</v>
      </c>
      <c r="C261" s="34" t="str">
        <f>Spielplan!C261</f>
        <v>3.Spieltag</v>
      </c>
      <c r="D261" s="34" t="str">
        <f>Spielplan!D261</f>
        <v>OSC München 4</v>
      </c>
      <c r="E261" s="34">
        <f>Spielplan!F261</f>
        <v>22</v>
      </c>
    </row>
    <row r="262" spans="1:5" x14ac:dyDescent="0.35">
      <c r="A262" s="34">
        <f>Spielplan!A262</f>
        <v>0</v>
      </c>
      <c r="B262" s="34" t="str">
        <f>Spielplan!B262</f>
        <v>A-West</v>
      </c>
      <c r="C262" s="34" t="str">
        <f>Spielplan!C262</f>
        <v>3.Spieltag</v>
      </c>
      <c r="D262" s="34">
        <f>Spielplan!D262</f>
        <v>0</v>
      </c>
      <c r="E262" s="34">
        <f>Spielplan!F262</f>
        <v>23</v>
      </c>
    </row>
    <row r="263" spans="1:5" x14ac:dyDescent="0.35">
      <c r="A263" s="34">
        <f>Spielplan!A263</f>
        <v>0</v>
      </c>
      <c r="B263" s="34" t="str">
        <f>Spielplan!B263</f>
        <v>A-West</v>
      </c>
      <c r="C263" s="34" t="str">
        <f>Spielplan!C263</f>
        <v>3.Spieltag</v>
      </c>
      <c r="D263" s="34">
        <f>Spielplan!D263</f>
        <v>0</v>
      </c>
      <c r="E263" s="34">
        <f>Spielplan!F263</f>
        <v>24</v>
      </c>
    </row>
    <row r="264" spans="1:5" x14ac:dyDescent="0.35">
      <c r="A264" s="34">
        <f>Spielplan!A264</f>
        <v>0</v>
      </c>
      <c r="B264" s="34" t="str">
        <f>Spielplan!B264</f>
        <v>A-West</v>
      </c>
      <c r="C264" s="34" t="str">
        <f>Spielplan!C264</f>
        <v>3.Spieltag</v>
      </c>
      <c r="D264" s="34" t="str">
        <f>Spielplan!D264</f>
        <v>BC Fürstenfeldbruck 3</v>
      </c>
      <c r="E264" s="34">
        <f>Spielplan!F264</f>
        <v>25</v>
      </c>
    </row>
    <row r="265" spans="1:5" x14ac:dyDescent="0.35">
      <c r="A265" s="34">
        <f>Spielplan!A265</f>
        <v>0</v>
      </c>
      <c r="B265" s="34" t="str">
        <f>Spielplan!B265</f>
        <v>A-West</v>
      </c>
      <c r="C265" s="34" t="str">
        <f>Spielplan!C265</f>
        <v>3.Spieltag</v>
      </c>
      <c r="D265" s="34">
        <f>Spielplan!D265</f>
        <v>0</v>
      </c>
      <c r="E265" s="34">
        <f>Spielplan!F265</f>
        <v>26</v>
      </c>
    </row>
    <row r="266" spans="1:5" x14ac:dyDescent="0.35">
      <c r="A266" s="34">
        <f>Spielplan!A266</f>
        <v>0</v>
      </c>
      <c r="B266" s="34" t="str">
        <f>Spielplan!B266</f>
        <v>A-West</v>
      </c>
      <c r="C266" s="34" t="str">
        <f>Spielplan!C266</f>
        <v>3.Spieltag</v>
      </c>
      <c r="D266" s="34">
        <f>Spielplan!D266</f>
        <v>0</v>
      </c>
      <c r="E266" s="34">
        <f>Spielplan!F266</f>
        <v>27</v>
      </c>
    </row>
    <row r="267" spans="1:5" x14ac:dyDescent="0.35">
      <c r="A267" s="34">
        <f>Spielplan!A267</f>
        <v>0</v>
      </c>
      <c r="B267" s="34" t="str">
        <f>Spielplan!B267</f>
        <v>A-West</v>
      </c>
      <c r="C267" s="34" t="str">
        <f>Spielplan!C267</f>
        <v>4.Spieltag</v>
      </c>
      <c r="D267" s="34" t="str">
        <f>Spielplan!D267</f>
        <v>SV Lohhof 4</v>
      </c>
      <c r="E267" s="34">
        <f>Spielplan!F267</f>
        <v>28</v>
      </c>
    </row>
    <row r="268" spans="1:5" x14ac:dyDescent="0.35">
      <c r="A268" s="34">
        <f>Spielplan!A268</f>
        <v>0</v>
      </c>
      <c r="B268" s="34" t="str">
        <f>Spielplan!B268</f>
        <v>A-West</v>
      </c>
      <c r="C268" s="34" t="str">
        <f>Spielplan!C268</f>
        <v>4.Spieltag</v>
      </c>
      <c r="D268" s="34">
        <f>Spielplan!D268</f>
        <v>0</v>
      </c>
      <c r="E268" s="34">
        <f>Spielplan!F268</f>
        <v>29</v>
      </c>
    </row>
    <row r="269" spans="1:5" x14ac:dyDescent="0.35">
      <c r="A269" s="34">
        <f>Spielplan!A269</f>
        <v>0</v>
      </c>
      <c r="B269" s="34" t="str">
        <f>Spielplan!B269</f>
        <v>A-West</v>
      </c>
      <c r="C269" s="34" t="str">
        <f>Spielplan!C269</f>
        <v>4.Spieltag</v>
      </c>
      <c r="D269" s="34">
        <f>Spielplan!D269</f>
        <v>0</v>
      </c>
      <c r="E269" s="34">
        <f>Spielplan!F269</f>
        <v>30</v>
      </c>
    </row>
    <row r="270" spans="1:5" x14ac:dyDescent="0.35">
      <c r="A270" s="34">
        <f>Spielplan!A270</f>
        <v>0</v>
      </c>
      <c r="B270" s="34" t="str">
        <f>Spielplan!B270</f>
        <v>A-West</v>
      </c>
      <c r="C270" s="34" t="str">
        <f>Spielplan!C270</f>
        <v>4.Spieltag</v>
      </c>
      <c r="D270" s="34" t="str">
        <f>Spielplan!D270</f>
        <v>SG Würmtal / Neuried 1</v>
      </c>
      <c r="E270" s="34">
        <f>Spielplan!F270</f>
        <v>31</v>
      </c>
    </row>
    <row r="271" spans="1:5" x14ac:dyDescent="0.35">
      <c r="A271" s="34">
        <f>Spielplan!A271</f>
        <v>0</v>
      </c>
      <c r="B271" s="34" t="str">
        <f>Spielplan!B271</f>
        <v>A-West</v>
      </c>
      <c r="C271" s="34" t="str">
        <f>Spielplan!C271</f>
        <v>4.Spieltag</v>
      </c>
      <c r="D271" s="34">
        <f>Spielplan!D271</f>
        <v>0</v>
      </c>
      <c r="E271" s="34">
        <f>Spielplan!F271</f>
        <v>32</v>
      </c>
    </row>
    <row r="272" spans="1:5" x14ac:dyDescent="0.35">
      <c r="A272" s="34">
        <f>Spielplan!A272</f>
        <v>0</v>
      </c>
      <c r="B272" s="34" t="str">
        <f>Spielplan!B272</f>
        <v>A-West</v>
      </c>
      <c r="C272" s="34" t="str">
        <f>Spielplan!C272</f>
        <v>4.Spieltag</v>
      </c>
      <c r="D272" s="34">
        <f>Spielplan!D272</f>
        <v>0</v>
      </c>
      <c r="E272" s="34">
        <f>Spielplan!F272</f>
        <v>33</v>
      </c>
    </row>
    <row r="273" spans="1:5" x14ac:dyDescent="0.35">
      <c r="A273" s="34">
        <f>Spielplan!A273</f>
        <v>0</v>
      </c>
      <c r="B273" s="34" t="str">
        <f>Spielplan!B273</f>
        <v>A-West</v>
      </c>
      <c r="C273" s="34" t="str">
        <f>Spielplan!C273</f>
        <v>4.Spieltag</v>
      </c>
      <c r="D273" s="34" t="str">
        <f>Spielplan!D273</f>
        <v>Vfl Kaufering 1</v>
      </c>
      <c r="E273" s="34">
        <f>Spielplan!F273</f>
        <v>34</v>
      </c>
    </row>
    <row r="274" spans="1:5" x14ac:dyDescent="0.35">
      <c r="A274" s="34">
        <f>Spielplan!A274</f>
        <v>0</v>
      </c>
      <c r="B274" s="34" t="str">
        <f>Spielplan!B274</f>
        <v>A-West</v>
      </c>
      <c r="C274" s="34" t="str">
        <f>Spielplan!C274</f>
        <v>4.Spieltag</v>
      </c>
      <c r="D274" s="34">
        <f>Spielplan!D274</f>
        <v>0</v>
      </c>
      <c r="E274" s="34">
        <f>Spielplan!F274</f>
        <v>35</v>
      </c>
    </row>
    <row r="275" spans="1:5" x14ac:dyDescent="0.35">
      <c r="A275" s="34">
        <f>Spielplan!A275</f>
        <v>0</v>
      </c>
      <c r="B275" s="34" t="str">
        <f>Spielplan!B275</f>
        <v>A-West</v>
      </c>
      <c r="C275" s="34" t="str">
        <f>Spielplan!C275</f>
        <v>4.Spieltag</v>
      </c>
      <c r="D275" s="34">
        <f>Spielplan!D275</f>
        <v>0</v>
      </c>
      <c r="E275" s="34">
        <f>Spielplan!F275</f>
        <v>36</v>
      </c>
    </row>
    <row r="276" spans="1:5" x14ac:dyDescent="0.35">
      <c r="A276" s="34">
        <f>Spielplan!A276</f>
        <v>0</v>
      </c>
      <c r="B276" s="34" t="str">
        <f>Spielplan!B276</f>
        <v>A-West</v>
      </c>
      <c r="C276" s="34" t="str">
        <f>Spielplan!C276</f>
        <v>5.Spieltag</v>
      </c>
      <c r="D276" s="34" t="str">
        <f>Spielplan!D276</f>
        <v>MTV 1879 München 1</v>
      </c>
      <c r="E276" s="34">
        <f>Spielplan!F276</f>
        <v>37</v>
      </c>
    </row>
    <row r="277" spans="1:5" x14ac:dyDescent="0.35">
      <c r="A277" s="34">
        <f>Spielplan!A277</f>
        <v>0</v>
      </c>
      <c r="B277" s="34" t="str">
        <f>Spielplan!B277</f>
        <v>A-West</v>
      </c>
      <c r="C277" s="34" t="str">
        <f>Spielplan!C277</f>
        <v>5.Spieltag</v>
      </c>
      <c r="D277" s="34">
        <f>Spielplan!D277</f>
        <v>0</v>
      </c>
      <c r="E277" s="34">
        <f>Spielplan!F277</f>
        <v>38</v>
      </c>
    </row>
    <row r="278" spans="1:5" x14ac:dyDescent="0.35">
      <c r="A278" s="34">
        <f>Spielplan!A278</f>
        <v>0</v>
      </c>
      <c r="B278" s="34" t="str">
        <f>Spielplan!B278</f>
        <v>A-West</v>
      </c>
      <c r="C278" s="34" t="str">
        <f>Spielplan!C278</f>
        <v>5.Spieltag</v>
      </c>
      <c r="D278" s="34">
        <f>Spielplan!D278</f>
        <v>0</v>
      </c>
      <c r="E278" s="34">
        <f>Spielplan!F278</f>
        <v>39</v>
      </c>
    </row>
    <row r="279" spans="1:5" x14ac:dyDescent="0.35">
      <c r="A279" s="34">
        <f>Spielplan!A279</f>
        <v>0</v>
      </c>
      <c r="B279" s="34" t="str">
        <f>Spielplan!B279</f>
        <v>A-West</v>
      </c>
      <c r="C279" s="34" t="str">
        <f>Spielplan!C279</f>
        <v>5.Spieltag</v>
      </c>
      <c r="D279" s="34" t="str">
        <f>Spielplan!D279</f>
        <v>ESV München 6</v>
      </c>
      <c r="E279" s="34">
        <f>Spielplan!F279</f>
        <v>40</v>
      </c>
    </row>
    <row r="280" spans="1:5" x14ac:dyDescent="0.35">
      <c r="A280" s="34">
        <f>Spielplan!A280</f>
        <v>0</v>
      </c>
      <c r="B280" s="34" t="str">
        <f>Spielplan!B280</f>
        <v>A-West</v>
      </c>
      <c r="C280" s="34" t="str">
        <f>Spielplan!C280</f>
        <v>5.Spieltag</v>
      </c>
      <c r="D280" s="34">
        <f>Spielplan!D280</f>
        <v>0</v>
      </c>
      <c r="E280" s="34">
        <f>Spielplan!F280</f>
        <v>41</v>
      </c>
    </row>
    <row r="281" spans="1:5" x14ac:dyDescent="0.35">
      <c r="A281" s="34">
        <f>Spielplan!A281</f>
        <v>0</v>
      </c>
      <c r="B281" s="34" t="str">
        <f>Spielplan!B281</f>
        <v>A-West</v>
      </c>
      <c r="C281" s="34" t="str">
        <f>Spielplan!C281</f>
        <v>5.Spieltag</v>
      </c>
      <c r="D281" s="34">
        <f>Spielplan!D281</f>
        <v>0</v>
      </c>
      <c r="E281" s="34">
        <f>Spielplan!F281</f>
        <v>42</v>
      </c>
    </row>
    <row r="282" spans="1:5" x14ac:dyDescent="0.35">
      <c r="A282" s="34">
        <f>Spielplan!A282</f>
        <v>0</v>
      </c>
      <c r="B282" s="34" t="str">
        <f>Spielplan!B282</f>
        <v>A-West</v>
      </c>
      <c r="C282" s="34" t="str">
        <f>Spielplan!C282</f>
        <v>5.Spieltag</v>
      </c>
      <c r="D282" s="34" t="str">
        <f>Spielplan!D282</f>
        <v>Vfl Kaufering 1</v>
      </c>
      <c r="E282" s="34">
        <f>Spielplan!F282</f>
        <v>43</v>
      </c>
    </row>
    <row r="283" spans="1:5" x14ac:dyDescent="0.35">
      <c r="A283" s="34">
        <f>Spielplan!A283</f>
        <v>0</v>
      </c>
      <c r="B283" s="34" t="str">
        <f>Spielplan!B283</f>
        <v>A-West</v>
      </c>
      <c r="C283" s="34" t="str">
        <f>Spielplan!C283</f>
        <v>5.Spieltag</v>
      </c>
      <c r="D283" s="34">
        <f>Spielplan!D283</f>
        <v>0</v>
      </c>
      <c r="E283" s="34">
        <f>Spielplan!F283</f>
        <v>44</v>
      </c>
    </row>
    <row r="284" spans="1:5" x14ac:dyDescent="0.35">
      <c r="A284" s="34">
        <f>Spielplan!A284</f>
        <v>0</v>
      </c>
      <c r="B284" s="34" t="str">
        <f>Spielplan!B284</f>
        <v>A-West</v>
      </c>
      <c r="C284" s="34" t="str">
        <f>Spielplan!C284</f>
        <v>5.Spieltag</v>
      </c>
      <c r="D284" s="34">
        <f>Spielplan!D284</f>
        <v>0</v>
      </c>
      <c r="E284" s="34">
        <f>Spielplan!F284</f>
        <v>45</v>
      </c>
    </row>
    <row r="285" spans="1:5" x14ac:dyDescent="0.35">
      <c r="A285" s="34">
        <f>Spielplan!A285</f>
        <v>0</v>
      </c>
      <c r="B285" s="34" t="str">
        <f>Spielplan!B285</f>
        <v>A-West</v>
      </c>
      <c r="C285" s="34" t="str">
        <f>Spielplan!C285</f>
        <v>6.Spieltag</v>
      </c>
      <c r="D285" s="34" t="str">
        <f>Spielplan!D285</f>
        <v>SV Lohhof 4</v>
      </c>
      <c r="E285" s="34">
        <f>Spielplan!F285</f>
        <v>46</v>
      </c>
    </row>
    <row r="286" spans="1:5" x14ac:dyDescent="0.35">
      <c r="A286" s="34">
        <f>Spielplan!A286</f>
        <v>0</v>
      </c>
      <c r="B286" s="34" t="str">
        <f>Spielplan!B286</f>
        <v>A-West</v>
      </c>
      <c r="C286" s="34" t="str">
        <f>Spielplan!C286</f>
        <v>6.Spieltag</v>
      </c>
      <c r="D286" s="34">
        <f>Spielplan!D286</f>
        <v>0</v>
      </c>
      <c r="E286" s="34">
        <f>Spielplan!F286</f>
        <v>47</v>
      </c>
    </row>
    <row r="287" spans="1:5" x14ac:dyDescent="0.35">
      <c r="A287" s="34">
        <f>Spielplan!A287</f>
        <v>0</v>
      </c>
      <c r="B287" s="34" t="str">
        <f>Spielplan!B287</f>
        <v>A-West</v>
      </c>
      <c r="C287" s="34" t="str">
        <f>Spielplan!C287</f>
        <v>6.Spieltag</v>
      </c>
      <c r="D287" s="34">
        <f>Spielplan!D287</f>
        <v>0</v>
      </c>
      <c r="E287" s="34">
        <f>Spielplan!F287</f>
        <v>48</v>
      </c>
    </row>
    <row r="288" spans="1:5" x14ac:dyDescent="0.35">
      <c r="A288" s="34">
        <f>Spielplan!A288</f>
        <v>0</v>
      </c>
      <c r="B288" s="34" t="str">
        <f>Spielplan!B288</f>
        <v>A-West</v>
      </c>
      <c r="C288" s="34" t="str">
        <f>Spielplan!C288</f>
        <v>6.Spieltag</v>
      </c>
      <c r="D288" s="34" t="str">
        <f>Spielplan!D288</f>
        <v>FT München-Blumenau 1</v>
      </c>
      <c r="E288" s="34">
        <f>Spielplan!F288</f>
        <v>49</v>
      </c>
    </row>
    <row r="289" spans="1:5" x14ac:dyDescent="0.35">
      <c r="A289" s="34">
        <f>Spielplan!A289</f>
        <v>0</v>
      </c>
      <c r="B289" s="34" t="str">
        <f>Spielplan!B289</f>
        <v>A-West</v>
      </c>
      <c r="C289" s="34" t="str">
        <f>Spielplan!C289</f>
        <v>6.Spieltag</v>
      </c>
      <c r="D289" s="34">
        <f>Spielplan!D289</f>
        <v>0</v>
      </c>
      <c r="E289" s="34">
        <f>Spielplan!F289</f>
        <v>50</v>
      </c>
    </row>
    <row r="290" spans="1:5" x14ac:dyDescent="0.35">
      <c r="A290" s="34">
        <f>Spielplan!A290</f>
        <v>0</v>
      </c>
      <c r="B290" s="34" t="str">
        <f>Spielplan!B290</f>
        <v>A-West</v>
      </c>
      <c r="C290" s="34" t="str">
        <f>Spielplan!C290</f>
        <v>6.Spieltag</v>
      </c>
      <c r="D290" s="34">
        <f>Spielplan!D290</f>
        <v>0</v>
      </c>
      <c r="E290" s="34">
        <f>Spielplan!F290</f>
        <v>51</v>
      </c>
    </row>
    <row r="291" spans="1:5" x14ac:dyDescent="0.35">
      <c r="A291" s="34">
        <f>Spielplan!A291</f>
        <v>0</v>
      </c>
      <c r="B291" s="34" t="str">
        <f>Spielplan!B291</f>
        <v>A-West</v>
      </c>
      <c r="C291" s="34" t="str">
        <f>Spielplan!C291</f>
        <v>6.Spieltag</v>
      </c>
      <c r="D291" s="34" t="str">
        <f>Spielplan!D291</f>
        <v>BC Fürstenfeldbruck 3</v>
      </c>
      <c r="E291" s="34">
        <f>Spielplan!F291</f>
        <v>52</v>
      </c>
    </row>
    <row r="292" spans="1:5" x14ac:dyDescent="0.35">
      <c r="A292" s="34">
        <f>Spielplan!A292</f>
        <v>0</v>
      </c>
      <c r="B292" s="34" t="str">
        <f>Spielplan!B292</f>
        <v>A-West</v>
      </c>
      <c r="C292" s="34" t="str">
        <f>Spielplan!C292</f>
        <v>6.Spieltag</v>
      </c>
      <c r="D292" s="34">
        <f>Spielplan!D292</f>
        <v>0</v>
      </c>
      <c r="E292" s="34">
        <f>Spielplan!F292</f>
        <v>53</v>
      </c>
    </row>
    <row r="293" spans="1:5" x14ac:dyDescent="0.35">
      <c r="A293" s="34">
        <f>Spielplan!A293</f>
        <v>0</v>
      </c>
      <c r="B293" s="34" t="str">
        <f>Spielplan!B293</f>
        <v>A-West</v>
      </c>
      <c r="C293" s="34" t="str">
        <f>Spielplan!C293</f>
        <v>6.Spieltag</v>
      </c>
      <c r="D293" s="34">
        <f>Spielplan!D293</f>
        <v>0</v>
      </c>
      <c r="E293" s="34">
        <f>Spielplan!F293</f>
        <v>54</v>
      </c>
    </row>
    <row r="294" spans="1:5" x14ac:dyDescent="0.35">
      <c r="A294" s="34">
        <f>Spielplan!A294</f>
        <v>0</v>
      </c>
      <c r="B294" s="34" t="str">
        <f>Spielplan!B294</f>
        <v>A-West</v>
      </c>
      <c r="C294" s="34" t="str">
        <f>Spielplan!C294</f>
        <v>7.Spieltag</v>
      </c>
      <c r="D294" s="34" t="str">
        <f>Spielplan!D294</f>
        <v>SG Würmtal / Neuried 1</v>
      </c>
      <c r="E294" s="34">
        <f>Spielplan!F294</f>
        <v>55</v>
      </c>
    </row>
    <row r="295" spans="1:5" x14ac:dyDescent="0.35">
      <c r="A295" s="34">
        <f>Spielplan!A295</f>
        <v>0</v>
      </c>
      <c r="B295" s="34" t="str">
        <f>Spielplan!B295</f>
        <v>A-West</v>
      </c>
      <c r="C295" s="34" t="str">
        <f>Spielplan!C295</f>
        <v>7.Spieltag</v>
      </c>
      <c r="D295" s="34">
        <f>Spielplan!D295</f>
        <v>0</v>
      </c>
      <c r="E295" s="34">
        <f>Spielplan!F295</f>
        <v>56</v>
      </c>
    </row>
    <row r="296" spans="1:5" x14ac:dyDescent="0.35">
      <c r="A296" s="34">
        <f>Spielplan!A296</f>
        <v>0</v>
      </c>
      <c r="B296" s="34" t="str">
        <f>Spielplan!B296</f>
        <v>A-West</v>
      </c>
      <c r="C296" s="34" t="str">
        <f>Spielplan!C296</f>
        <v>7.Spieltag</v>
      </c>
      <c r="D296" s="34">
        <f>Spielplan!D296</f>
        <v>0</v>
      </c>
      <c r="E296" s="34">
        <f>Spielplan!F296</f>
        <v>57</v>
      </c>
    </row>
    <row r="297" spans="1:5" x14ac:dyDescent="0.35">
      <c r="A297" s="34">
        <f>Spielplan!A297</f>
        <v>0</v>
      </c>
      <c r="B297" s="34" t="str">
        <f>Spielplan!B297</f>
        <v>A-West</v>
      </c>
      <c r="C297" s="34" t="str">
        <f>Spielplan!C297</f>
        <v>7.Spieltag</v>
      </c>
      <c r="D297" s="34" t="str">
        <f>Spielplan!D297</f>
        <v>SpVgg Erdweg 2</v>
      </c>
      <c r="E297" s="34">
        <f>Spielplan!F297</f>
        <v>58</v>
      </c>
    </row>
    <row r="298" spans="1:5" x14ac:dyDescent="0.35">
      <c r="A298" s="34">
        <f>Spielplan!A298</f>
        <v>0</v>
      </c>
      <c r="B298" s="34" t="str">
        <f>Spielplan!B298</f>
        <v>A-West</v>
      </c>
      <c r="C298" s="34" t="str">
        <f>Spielplan!C298</f>
        <v>7.Spieltag</v>
      </c>
      <c r="D298" s="34">
        <f>Spielplan!D298</f>
        <v>0</v>
      </c>
      <c r="E298" s="34">
        <f>Spielplan!F298</f>
        <v>59</v>
      </c>
    </row>
    <row r="299" spans="1:5" x14ac:dyDescent="0.35">
      <c r="A299" s="34">
        <f>Spielplan!A299</f>
        <v>0</v>
      </c>
      <c r="B299" s="34" t="str">
        <f>Spielplan!B299</f>
        <v>A-West</v>
      </c>
      <c r="C299" s="34" t="str">
        <f>Spielplan!C299</f>
        <v>7.Spieltag</v>
      </c>
      <c r="D299" s="34">
        <f>Spielplan!D299</f>
        <v>0</v>
      </c>
      <c r="E299" s="34">
        <f>Spielplan!F299</f>
        <v>60</v>
      </c>
    </row>
    <row r="300" spans="1:5" x14ac:dyDescent="0.35">
      <c r="A300" s="34">
        <f>Spielplan!A300</f>
        <v>0</v>
      </c>
      <c r="B300" s="34" t="str">
        <f>Spielplan!B300</f>
        <v>A-West</v>
      </c>
      <c r="C300" s="34" t="str">
        <f>Spielplan!C300</f>
        <v>7.Spieltag</v>
      </c>
      <c r="D300" s="34" t="str">
        <f>Spielplan!D300</f>
        <v>OSC München 4</v>
      </c>
      <c r="E300" s="34">
        <f>Spielplan!F300</f>
        <v>61</v>
      </c>
    </row>
    <row r="301" spans="1:5" x14ac:dyDescent="0.35">
      <c r="A301" s="34">
        <f>Spielplan!A301</f>
        <v>0</v>
      </c>
      <c r="B301" s="34" t="str">
        <f>Spielplan!B301</f>
        <v>A-West</v>
      </c>
      <c r="C301" s="34" t="str">
        <f>Spielplan!C301</f>
        <v>7.Spieltag</v>
      </c>
      <c r="D301" s="34">
        <f>Spielplan!D301</f>
        <v>0</v>
      </c>
      <c r="E301" s="34">
        <f>Spielplan!F301</f>
        <v>62</v>
      </c>
    </row>
    <row r="302" spans="1:5" x14ac:dyDescent="0.35">
      <c r="A302" s="34">
        <f>Spielplan!A302</f>
        <v>0</v>
      </c>
      <c r="B302" s="34" t="str">
        <f>Spielplan!B302</f>
        <v>A-West</v>
      </c>
      <c r="C302" s="34" t="str">
        <f>Spielplan!C302</f>
        <v>7.Spieltag</v>
      </c>
      <c r="D302" s="34">
        <f>Spielplan!D302</f>
        <v>0</v>
      </c>
      <c r="E302" s="34">
        <f>Spielplan!F302</f>
        <v>63</v>
      </c>
    </row>
    <row r="303" spans="1:5" x14ac:dyDescent="0.35">
      <c r="A303" s="34">
        <f>Spielplan!A303</f>
        <v>0</v>
      </c>
      <c r="B303" s="34" t="str">
        <f>Spielplan!B303</f>
        <v>A-Süd</v>
      </c>
      <c r="C303" s="34" t="str">
        <f>Spielplan!C303</f>
        <v>1.Spieltag</v>
      </c>
      <c r="D303" s="34" t="str">
        <f>Spielplan!D303</f>
        <v>ESV München 4</v>
      </c>
      <c r="E303" s="34">
        <f>Spielplan!F303</f>
        <v>1</v>
      </c>
    </row>
    <row r="304" spans="1:5" x14ac:dyDescent="0.35">
      <c r="A304" s="34">
        <f>Spielplan!A304</f>
        <v>0</v>
      </c>
      <c r="B304" s="34" t="str">
        <f>Spielplan!B304</f>
        <v>A-Süd</v>
      </c>
      <c r="C304" s="34" t="str">
        <f>Spielplan!C304</f>
        <v>1.Spieltag</v>
      </c>
      <c r="D304" s="34">
        <f>Spielplan!D304</f>
        <v>0</v>
      </c>
      <c r="E304" s="34">
        <f>Spielplan!F304</f>
        <v>2</v>
      </c>
    </row>
    <row r="305" spans="1:5" x14ac:dyDescent="0.35">
      <c r="A305" s="34">
        <f>Spielplan!A305</f>
        <v>0</v>
      </c>
      <c r="B305" s="34" t="str">
        <f>Spielplan!B305</f>
        <v>A-Süd</v>
      </c>
      <c r="C305" s="34" t="str">
        <f>Spielplan!C305</f>
        <v>1.Spieltag</v>
      </c>
      <c r="D305" s="34">
        <f>Spielplan!D305</f>
        <v>0</v>
      </c>
      <c r="E305" s="34">
        <f>Spielplan!F305</f>
        <v>3</v>
      </c>
    </row>
    <row r="306" spans="1:5" x14ac:dyDescent="0.35">
      <c r="A306" s="34">
        <f>Spielplan!A306</f>
        <v>0</v>
      </c>
      <c r="B306" s="34" t="str">
        <f>Spielplan!B306</f>
        <v>A-Süd</v>
      </c>
      <c r="C306" s="34" t="str">
        <f>Spielplan!C306</f>
        <v>1.Spieltag</v>
      </c>
      <c r="D306" s="34" t="str">
        <f>Spielplan!D306</f>
        <v>TSV 1847 Weilheim 1</v>
      </c>
      <c r="E306" s="34">
        <f>Spielplan!F306</f>
        <v>4</v>
      </c>
    </row>
    <row r="307" spans="1:5" x14ac:dyDescent="0.35">
      <c r="A307" s="34">
        <f>Spielplan!A307</f>
        <v>0</v>
      </c>
      <c r="B307" s="34" t="str">
        <f>Spielplan!B307</f>
        <v>A-Süd</v>
      </c>
      <c r="C307" s="34" t="str">
        <f>Spielplan!C307</f>
        <v>1.Spieltag</v>
      </c>
      <c r="D307" s="34">
        <f>Spielplan!D307</f>
        <v>0</v>
      </c>
      <c r="E307" s="34">
        <f>Spielplan!F307</f>
        <v>5</v>
      </c>
    </row>
    <row r="308" spans="1:5" x14ac:dyDescent="0.35">
      <c r="A308" s="34">
        <f>Spielplan!A308</f>
        <v>0</v>
      </c>
      <c r="B308" s="34" t="str">
        <f>Spielplan!B308</f>
        <v>A-Süd</v>
      </c>
      <c r="C308" s="34" t="str">
        <f>Spielplan!C308</f>
        <v>1.Spieltag</v>
      </c>
      <c r="D308" s="34">
        <f>Spielplan!D308</f>
        <v>0</v>
      </c>
      <c r="E308" s="34">
        <f>Spielplan!F308</f>
        <v>6</v>
      </c>
    </row>
    <row r="309" spans="1:5" x14ac:dyDescent="0.35">
      <c r="A309" s="34">
        <f>Spielplan!A309</f>
        <v>0</v>
      </c>
      <c r="B309" s="34" t="str">
        <f>Spielplan!B309</f>
        <v>A-Süd</v>
      </c>
      <c r="C309" s="34" t="str">
        <f>Spielplan!C309</f>
        <v>1.Spieltag</v>
      </c>
      <c r="D309" s="34" t="str">
        <f>Spielplan!D309</f>
        <v>FT München Süd 1</v>
      </c>
      <c r="E309" s="34">
        <f>Spielplan!F309</f>
        <v>7</v>
      </c>
    </row>
    <row r="310" spans="1:5" x14ac:dyDescent="0.35">
      <c r="A310" s="34">
        <f>Spielplan!A310</f>
        <v>0</v>
      </c>
      <c r="B310" s="34" t="str">
        <f>Spielplan!B310</f>
        <v>A-Süd</v>
      </c>
      <c r="C310" s="34" t="str">
        <f>Spielplan!C310</f>
        <v>1.Spieltag</v>
      </c>
      <c r="D310" s="34">
        <f>Spielplan!D310</f>
        <v>0</v>
      </c>
      <c r="E310" s="34">
        <f>Spielplan!F310</f>
        <v>8</v>
      </c>
    </row>
    <row r="311" spans="1:5" x14ac:dyDescent="0.35">
      <c r="A311" s="34">
        <f>Spielplan!A311</f>
        <v>0</v>
      </c>
      <c r="B311" s="34" t="str">
        <f>Spielplan!B311</f>
        <v>A-Süd</v>
      </c>
      <c r="C311" s="34" t="str">
        <f>Spielplan!C311</f>
        <v>1.Spieltag</v>
      </c>
      <c r="D311" s="34">
        <f>Spielplan!D311</f>
        <v>0</v>
      </c>
      <c r="E311" s="34">
        <f>Spielplan!F311</f>
        <v>9</v>
      </c>
    </row>
    <row r="312" spans="1:5" x14ac:dyDescent="0.35">
      <c r="A312" s="34">
        <f>Spielplan!A312</f>
        <v>0</v>
      </c>
      <c r="B312" s="34" t="str">
        <f>Spielplan!B312</f>
        <v>A-Süd</v>
      </c>
      <c r="C312" s="34" t="str">
        <f>Spielplan!C312</f>
        <v>2.Spieltag</v>
      </c>
      <c r="D312" s="34" t="str">
        <f>Spielplan!D312</f>
        <v>TSV Isen 1</v>
      </c>
      <c r="E312" s="34">
        <f>Spielplan!F312</f>
        <v>10</v>
      </c>
    </row>
    <row r="313" spans="1:5" x14ac:dyDescent="0.35">
      <c r="A313" s="34">
        <f>Spielplan!A313</f>
        <v>0</v>
      </c>
      <c r="B313" s="34" t="str">
        <f>Spielplan!B313</f>
        <v>A-Süd</v>
      </c>
      <c r="C313" s="34" t="str">
        <f>Spielplan!C313</f>
        <v>2.Spieltag</v>
      </c>
      <c r="D313" s="34">
        <f>Spielplan!D313</f>
        <v>0</v>
      </c>
      <c r="E313" s="34">
        <f>Spielplan!F313</f>
        <v>11</v>
      </c>
    </row>
    <row r="314" spans="1:5" x14ac:dyDescent="0.35">
      <c r="A314" s="34">
        <f>Spielplan!A314</f>
        <v>0</v>
      </c>
      <c r="B314" s="34" t="str">
        <f>Spielplan!B314</f>
        <v>A-Süd</v>
      </c>
      <c r="C314" s="34" t="str">
        <f>Spielplan!C314</f>
        <v>2.Spieltag</v>
      </c>
      <c r="D314" s="34">
        <f>Spielplan!D314</f>
        <v>0</v>
      </c>
      <c r="E314" s="34">
        <f>Spielplan!F314</f>
        <v>12</v>
      </c>
    </row>
    <row r="315" spans="1:5" x14ac:dyDescent="0.35">
      <c r="A315" s="34">
        <f>Spielplan!A315</f>
        <v>0</v>
      </c>
      <c r="B315" s="34" t="str">
        <f>Spielplan!B315</f>
        <v>A-Süd</v>
      </c>
      <c r="C315" s="34" t="str">
        <f>Spielplan!C315</f>
        <v>2.Spieltag</v>
      </c>
      <c r="D315" s="34" t="str">
        <f>Spielplan!D315</f>
        <v>TuS Geretsried 4</v>
      </c>
      <c r="E315" s="34">
        <f>Spielplan!F315</f>
        <v>13</v>
      </c>
    </row>
    <row r="316" spans="1:5" x14ac:dyDescent="0.35">
      <c r="A316" s="34">
        <f>Spielplan!A316</f>
        <v>0</v>
      </c>
      <c r="B316" s="34" t="str">
        <f>Spielplan!B316</f>
        <v>A-Süd</v>
      </c>
      <c r="C316" s="34" t="str">
        <f>Spielplan!C316</f>
        <v>2.Spieltag</v>
      </c>
      <c r="D316" s="34">
        <f>Spielplan!D316</f>
        <v>0</v>
      </c>
      <c r="E316" s="34">
        <f>Spielplan!F316</f>
        <v>14</v>
      </c>
    </row>
    <row r="317" spans="1:5" x14ac:dyDescent="0.35">
      <c r="A317" s="34">
        <f>Spielplan!A317</f>
        <v>0</v>
      </c>
      <c r="B317" s="34" t="str">
        <f>Spielplan!B317</f>
        <v>A-Süd</v>
      </c>
      <c r="C317" s="34" t="str">
        <f>Spielplan!C317</f>
        <v>2.Spieltag</v>
      </c>
      <c r="D317" s="34">
        <f>Spielplan!D317</f>
        <v>0</v>
      </c>
      <c r="E317" s="34">
        <f>Spielplan!F317</f>
        <v>15</v>
      </c>
    </row>
    <row r="318" spans="1:5" x14ac:dyDescent="0.35">
      <c r="A318" s="34">
        <f>Spielplan!A318</f>
        <v>0</v>
      </c>
      <c r="B318" s="34" t="str">
        <f>Spielplan!B318</f>
        <v>A-Süd</v>
      </c>
      <c r="C318" s="34" t="str">
        <f>Spielplan!C318</f>
        <v>2.Spieltag</v>
      </c>
      <c r="D318" s="34" t="str">
        <f>Spielplan!D318</f>
        <v>SV DJK Taufkirchen 1</v>
      </c>
      <c r="E318" s="34">
        <f>Spielplan!F318</f>
        <v>16</v>
      </c>
    </row>
    <row r="319" spans="1:5" x14ac:dyDescent="0.35">
      <c r="A319" s="34">
        <f>Spielplan!A319</f>
        <v>0</v>
      </c>
      <c r="B319" s="34" t="str">
        <f>Spielplan!B319</f>
        <v>A-Süd</v>
      </c>
      <c r="C319" s="34" t="str">
        <f>Spielplan!C319</f>
        <v>2.Spieltag</v>
      </c>
      <c r="D319" s="34">
        <f>Spielplan!D319</f>
        <v>0</v>
      </c>
      <c r="E319" s="34">
        <f>Spielplan!F319</f>
        <v>17</v>
      </c>
    </row>
    <row r="320" spans="1:5" x14ac:dyDescent="0.35">
      <c r="A320" s="34">
        <f>Spielplan!A320</f>
        <v>0</v>
      </c>
      <c r="B320" s="34" t="str">
        <f>Spielplan!B320</f>
        <v>A-Süd</v>
      </c>
      <c r="C320" s="34" t="str">
        <f>Spielplan!C320</f>
        <v>2.Spieltag</v>
      </c>
      <c r="D320" s="34">
        <f>Spielplan!D320</f>
        <v>0</v>
      </c>
      <c r="E320" s="34">
        <f>Spielplan!F320</f>
        <v>18</v>
      </c>
    </row>
    <row r="321" spans="1:5" x14ac:dyDescent="0.35">
      <c r="A321" s="34">
        <f>Spielplan!A321</f>
        <v>0</v>
      </c>
      <c r="B321" s="34" t="str">
        <f>Spielplan!B321</f>
        <v>A-Süd</v>
      </c>
      <c r="C321" s="34" t="str">
        <f>Spielplan!C321</f>
        <v>3.Spieltag</v>
      </c>
      <c r="D321" s="34" t="str">
        <f>Spielplan!D321</f>
        <v>TSV 1865 Murnau 1</v>
      </c>
      <c r="E321" s="34">
        <f>Spielplan!F321</f>
        <v>19</v>
      </c>
    </row>
    <row r="322" spans="1:5" x14ac:dyDescent="0.35">
      <c r="A322" s="34">
        <f>Spielplan!A322</f>
        <v>0</v>
      </c>
      <c r="B322" s="34" t="str">
        <f>Spielplan!B322</f>
        <v>A-Süd</v>
      </c>
      <c r="C322" s="34" t="str">
        <f>Spielplan!C322</f>
        <v>3.Spieltag</v>
      </c>
      <c r="D322" s="34">
        <f>Spielplan!D322</f>
        <v>0</v>
      </c>
      <c r="E322" s="34">
        <f>Spielplan!F322</f>
        <v>20</v>
      </c>
    </row>
    <row r="323" spans="1:5" x14ac:dyDescent="0.35">
      <c r="A323" s="34">
        <f>Spielplan!A323</f>
        <v>0</v>
      </c>
      <c r="B323" s="34" t="str">
        <f>Spielplan!B323</f>
        <v>A-Süd</v>
      </c>
      <c r="C323" s="34" t="str">
        <f>Spielplan!C323</f>
        <v>3.Spieltag</v>
      </c>
      <c r="D323" s="34">
        <f>Spielplan!D323</f>
        <v>0</v>
      </c>
      <c r="E323" s="34">
        <f>Spielplan!F323</f>
        <v>21</v>
      </c>
    </row>
    <row r="324" spans="1:5" x14ac:dyDescent="0.35">
      <c r="A324" s="34">
        <f>Spielplan!A324</f>
        <v>0</v>
      </c>
      <c r="B324" s="34" t="str">
        <f>Spielplan!B324</f>
        <v>A-Süd</v>
      </c>
      <c r="C324" s="34" t="str">
        <f>Spielplan!C324</f>
        <v>3.Spieltag</v>
      </c>
      <c r="D324" s="34" t="str">
        <f>Spielplan!D324</f>
        <v>Polizei SV München 3</v>
      </c>
      <c r="E324" s="34">
        <f>Spielplan!F324</f>
        <v>22</v>
      </c>
    </row>
    <row r="325" spans="1:5" x14ac:dyDescent="0.35">
      <c r="A325" s="34">
        <f>Spielplan!A325</f>
        <v>0</v>
      </c>
      <c r="B325" s="34" t="str">
        <f>Spielplan!B325</f>
        <v>A-Süd</v>
      </c>
      <c r="C325" s="34" t="str">
        <f>Spielplan!C325</f>
        <v>3.Spieltag</v>
      </c>
      <c r="D325" s="34">
        <f>Spielplan!D325</f>
        <v>0</v>
      </c>
      <c r="E325" s="34">
        <f>Spielplan!F325</f>
        <v>23</v>
      </c>
    </row>
    <row r="326" spans="1:5" x14ac:dyDescent="0.35">
      <c r="A326" s="34">
        <f>Spielplan!A326</f>
        <v>0</v>
      </c>
      <c r="B326" s="34" t="str">
        <f>Spielplan!B326</f>
        <v>A-Süd</v>
      </c>
      <c r="C326" s="34" t="str">
        <f>Spielplan!C326</f>
        <v>3.Spieltag</v>
      </c>
      <c r="D326" s="34">
        <f>Spielplan!D326</f>
        <v>0</v>
      </c>
      <c r="E326" s="34">
        <f>Spielplan!F326</f>
        <v>24</v>
      </c>
    </row>
    <row r="327" spans="1:5" x14ac:dyDescent="0.35">
      <c r="A327" s="34">
        <f>Spielplan!A327</f>
        <v>0</v>
      </c>
      <c r="B327" s="34" t="str">
        <f>Spielplan!B327</f>
        <v>A-Süd</v>
      </c>
      <c r="C327" s="34" t="str">
        <f>Spielplan!C327</f>
        <v>3.Spieltag</v>
      </c>
      <c r="D327" s="34" t="str">
        <f>Spielplan!D327</f>
        <v>TSV Oberhaching-Deisenhofen 1</v>
      </c>
      <c r="E327" s="34">
        <f>Spielplan!F327</f>
        <v>25</v>
      </c>
    </row>
    <row r="328" spans="1:5" x14ac:dyDescent="0.35">
      <c r="A328" s="34">
        <f>Spielplan!A328</f>
        <v>0</v>
      </c>
      <c r="B328" s="34" t="str">
        <f>Spielplan!B328</f>
        <v>A-Süd</v>
      </c>
      <c r="C328" s="34" t="str">
        <f>Spielplan!C328</f>
        <v>3.Spieltag</v>
      </c>
      <c r="D328" s="34">
        <f>Spielplan!D328</f>
        <v>0</v>
      </c>
      <c r="E328" s="34">
        <f>Spielplan!F328</f>
        <v>26</v>
      </c>
    </row>
    <row r="329" spans="1:5" x14ac:dyDescent="0.35">
      <c r="A329" s="34">
        <f>Spielplan!A329</f>
        <v>0</v>
      </c>
      <c r="B329" s="34" t="str">
        <f>Spielplan!B329</f>
        <v>A-Süd</v>
      </c>
      <c r="C329" s="34" t="str">
        <f>Spielplan!C329</f>
        <v>3.Spieltag</v>
      </c>
      <c r="D329" s="34">
        <f>Spielplan!D329</f>
        <v>0</v>
      </c>
      <c r="E329" s="34">
        <f>Spielplan!F329</f>
        <v>27</v>
      </c>
    </row>
    <row r="330" spans="1:5" x14ac:dyDescent="0.35">
      <c r="A330" s="34">
        <f>Spielplan!A330</f>
        <v>0</v>
      </c>
      <c r="B330" s="34" t="str">
        <f>Spielplan!B330</f>
        <v>A-Süd</v>
      </c>
      <c r="C330" s="34" t="str">
        <f>Spielplan!C330</f>
        <v>4.Spieltag</v>
      </c>
      <c r="D330" s="34" t="str">
        <f>Spielplan!D330</f>
        <v>TSV Isen 1</v>
      </c>
      <c r="E330" s="34">
        <f>Spielplan!F330</f>
        <v>28</v>
      </c>
    </row>
    <row r="331" spans="1:5" x14ac:dyDescent="0.35">
      <c r="A331" s="34">
        <f>Spielplan!A331</f>
        <v>0</v>
      </c>
      <c r="B331" s="34" t="str">
        <f>Spielplan!B331</f>
        <v>A-Süd</v>
      </c>
      <c r="C331" s="34" t="str">
        <f>Spielplan!C331</f>
        <v>4.Spieltag</v>
      </c>
      <c r="D331" s="34">
        <f>Spielplan!D331</f>
        <v>0</v>
      </c>
      <c r="E331" s="34">
        <f>Spielplan!F331</f>
        <v>29</v>
      </c>
    </row>
    <row r="332" spans="1:5" x14ac:dyDescent="0.35">
      <c r="A332" s="34">
        <f>Spielplan!A332</f>
        <v>0</v>
      </c>
      <c r="B332" s="34" t="str">
        <f>Spielplan!B332</f>
        <v>A-Süd</v>
      </c>
      <c r="C332" s="34" t="str">
        <f>Spielplan!C332</f>
        <v>4.Spieltag</v>
      </c>
      <c r="D332" s="34">
        <f>Spielplan!D332</f>
        <v>0</v>
      </c>
      <c r="E332" s="34">
        <f>Spielplan!F332</f>
        <v>30</v>
      </c>
    </row>
    <row r="333" spans="1:5" x14ac:dyDescent="0.35">
      <c r="A333" s="34">
        <f>Spielplan!A333</f>
        <v>0</v>
      </c>
      <c r="B333" s="34" t="str">
        <f>Spielplan!B333</f>
        <v>A-Süd</v>
      </c>
      <c r="C333" s="34" t="str">
        <f>Spielplan!C333</f>
        <v>4.Spieltag</v>
      </c>
      <c r="D333" s="34" t="str">
        <f>Spielplan!D333</f>
        <v>ESV München 4</v>
      </c>
      <c r="E333" s="34">
        <f>Spielplan!F333</f>
        <v>31</v>
      </c>
    </row>
    <row r="334" spans="1:5" x14ac:dyDescent="0.35">
      <c r="A334" s="34">
        <f>Spielplan!A334</f>
        <v>0</v>
      </c>
      <c r="B334" s="34" t="str">
        <f>Spielplan!B334</f>
        <v>A-Süd</v>
      </c>
      <c r="C334" s="34" t="str">
        <f>Spielplan!C334</f>
        <v>4.Spieltag</v>
      </c>
      <c r="D334" s="34">
        <f>Spielplan!D334</f>
        <v>0</v>
      </c>
      <c r="E334" s="34">
        <f>Spielplan!F334</f>
        <v>32</v>
      </c>
    </row>
    <row r="335" spans="1:5" x14ac:dyDescent="0.35">
      <c r="A335" s="34">
        <f>Spielplan!A335</f>
        <v>0</v>
      </c>
      <c r="B335" s="34" t="str">
        <f>Spielplan!B335</f>
        <v>A-Süd</v>
      </c>
      <c r="C335" s="34" t="str">
        <f>Spielplan!C335</f>
        <v>4.Spieltag</v>
      </c>
      <c r="D335" s="34">
        <f>Spielplan!D335</f>
        <v>0</v>
      </c>
      <c r="E335" s="34">
        <f>Spielplan!F335</f>
        <v>33</v>
      </c>
    </row>
    <row r="336" spans="1:5" x14ac:dyDescent="0.35">
      <c r="A336" s="34">
        <f>Spielplan!A336</f>
        <v>0</v>
      </c>
      <c r="B336" s="34" t="str">
        <f>Spielplan!B336</f>
        <v>A-Süd</v>
      </c>
      <c r="C336" s="34" t="str">
        <f>Spielplan!C336</f>
        <v>4.Spieltag</v>
      </c>
      <c r="D336" s="34" t="str">
        <f>Spielplan!D336</f>
        <v>FT München Süd 1</v>
      </c>
      <c r="E336" s="34">
        <f>Spielplan!F336</f>
        <v>34</v>
      </c>
    </row>
    <row r="337" spans="1:5" x14ac:dyDescent="0.35">
      <c r="A337" s="34">
        <f>Spielplan!A337</f>
        <v>0</v>
      </c>
      <c r="B337" s="34" t="str">
        <f>Spielplan!B337</f>
        <v>A-Süd</v>
      </c>
      <c r="C337" s="34" t="str">
        <f>Spielplan!C337</f>
        <v>4.Spieltag</v>
      </c>
      <c r="D337" s="34">
        <f>Spielplan!D337</f>
        <v>0</v>
      </c>
      <c r="E337" s="34">
        <f>Spielplan!F337</f>
        <v>35</v>
      </c>
    </row>
    <row r="338" spans="1:5" x14ac:dyDescent="0.35">
      <c r="A338" s="34">
        <f>Spielplan!A338</f>
        <v>0</v>
      </c>
      <c r="B338" s="34" t="str">
        <f>Spielplan!B338</f>
        <v>A-Süd</v>
      </c>
      <c r="C338" s="34" t="str">
        <f>Spielplan!C338</f>
        <v>4.Spieltag</v>
      </c>
      <c r="D338" s="34">
        <f>Spielplan!D338</f>
        <v>0</v>
      </c>
      <c r="E338" s="34">
        <f>Spielplan!F338</f>
        <v>36</v>
      </c>
    </row>
    <row r="339" spans="1:5" x14ac:dyDescent="0.35">
      <c r="A339" s="34">
        <f>Spielplan!A339</f>
        <v>0</v>
      </c>
      <c r="B339" s="34" t="str">
        <f>Spielplan!B339</f>
        <v>A-Süd</v>
      </c>
      <c r="C339" s="34" t="str">
        <f>Spielplan!C339</f>
        <v>5.Spieltag</v>
      </c>
      <c r="D339" s="34" t="str">
        <f>Spielplan!D339</f>
        <v>TuS Geretsried 4</v>
      </c>
      <c r="E339" s="34">
        <f>Spielplan!F339</f>
        <v>37</v>
      </c>
    </row>
    <row r="340" spans="1:5" x14ac:dyDescent="0.35">
      <c r="A340" s="34">
        <f>Spielplan!A340</f>
        <v>0</v>
      </c>
      <c r="B340" s="34" t="str">
        <f>Spielplan!B340</f>
        <v>A-Süd</v>
      </c>
      <c r="C340" s="34" t="str">
        <f>Spielplan!C340</f>
        <v>5.Spieltag</v>
      </c>
      <c r="D340" s="34">
        <f>Spielplan!D340</f>
        <v>0</v>
      </c>
      <c r="E340" s="34">
        <f>Spielplan!F340</f>
        <v>38</v>
      </c>
    </row>
    <row r="341" spans="1:5" x14ac:dyDescent="0.35">
      <c r="A341" s="34">
        <f>Spielplan!A341</f>
        <v>0</v>
      </c>
      <c r="B341" s="34" t="str">
        <f>Spielplan!B341</f>
        <v>A-Süd</v>
      </c>
      <c r="C341" s="34" t="str">
        <f>Spielplan!C341</f>
        <v>5.Spieltag</v>
      </c>
      <c r="D341" s="34">
        <f>Spielplan!D341</f>
        <v>0</v>
      </c>
      <c r="E341" s="34">
        <f>Spielplan!F341</f>
        <v>39</v>
      </c>
    </row>
    <row r="342" spans="1:5" x14ac:dyDescent="0.35">
      <c r="A342" s="34">
        <f>Spielplan!A342</f>
        <v>0</v>
      </c>
      <c r="B342" s="34" t="str">
        <f>Spielplan!B342</f>
        <v>A-Süd</v>
      </c>
      <c r="C342" s="34" t="str">
        <f>Spielplan!C342</f>
        <v>5.Spieltag</v>
      </c>
      <c r="D342" s="34" t="str">
        <f>Spielplan!D342</f>
        <v>TSV 1847 Weilheim 1</v>
      </c>
      <c r="E342" s="34">
        <f>Spielplan!F342</f>
        <v>40</v>
      </c>
    </row>
    <row r="343" spans="1:5" x14ac:dyDescent="0.35">
      <c r="A343" s="34">
        <f>Spielplan!A343</f>
        <v>0</v>
      </c>
      <c r="B343" s="34" t="str">
        <f>Spielplan!B343</f>
        <v>A-Süd</v>
      </c>
      <c r="C343" s="34" t="str">
        <f>Spielplan!C343</f>
        <v>5.Spieltag</v>
      </c>
      <c r="D343" s="34">
        <f>Spielplan!D343</f>
        <v>0</v>
      </c>
      <c r="E343" s="34">
        <f>Spielplan!F343</f>
        <v>41</v>
      </c>
    </row>
    <row r="344" spans="1:5" x14ac:dyDescent="0.35">
      <c r="A344" s="34">
        <f>Spielplan!A344</f>
        <v>0</v>
      </c>
      <c r="B344" s="34" t="str">
        <f>Spielplan!B344</f>
        <v>A-Süd</v>
      </c>
      <c r="C344" s="34" t="str">
        <f>Spielplan!C344</f>
        <v>5.Spieltag</v>
      </c>
      <c r="D344" s="34">
        <f>Spielplan!D344</f>
        <v>0</v>
      </c>
      <c r="E344" s="34">
        <f>Spielplan!F344</f>
        <v>42</v>
      </c>
    </row>
    <row r="345" spans="1:5" x14ac:dyDescent="0.35">
      <c r="A345" s="34">
        <f>Spielplan!A345</f>
        <v>0</v>
      </c>
      <c r="B345" s="34" t="str">
        <f>Spielplan!B345</f>
        <v>A-Süd</v>
      </c>
      <c r="C345" s="34" t="str">
        <f>Spielplan!C345</f>
        <v>5.Spieltag</v>
      </c>
      <c r="D345" s="34" t="str">
        <f>Spielplan!D345</f>
        <v>FT München Süd 1</v>
      </c>
      <c r="E345" s="34">
        <f>Spielplan!F345</f>
        <v>43</v>
      </c>
    </row>
    <row r="346" spans="1:5" x14ac:dyDescent="0.35">
      <c r="A346" s="34">
        <f>Spielplan!A346</f>
        <v>0</v>
      </c>
      <c r="B346" s="34" t="str">
        <f>Spielplan!B346</f>
        <v>A-Süd</v>
      </c>
      <c r="C346" s="34" t="str">
        <f>Spielplan!C346</f>
        <v>5.Spieltag</v>
      </c>
      <c r="D346" s="34">
        <f>Spielplan!D346</f>
        <v>0</v>
      </c>
      <c r="E346" s="34">
        <f>Spielplan!F346</f>
        <v>44</v>
      </c>
    </row>
    <row r="347" spans="1:5" x14ac:dyDescent="0.35">
      <c r="A347" s="34">
        <f>Spielplan!A347</f>
        <v>0</v>
      </c>
      <c r="B347" s="34" t="str">
        <f>Spielplan!B347</f>
        <v>A-Süd</v>
      </c>
      <c r="C347" s="34" t="str">
        <f>Spielplan!C347</f>
        <v>5.Spieltag</v>
      </c>
      <c r="D347" s="34">
        <f>Spielplan!D347</f>
        <v>0</v>
      </c>
      <c r="E347" s="34">
        <f>Spielplan!F347</f>
        <v>45</v>
      </c>
    </row>
    <row r="348" spans="1:5" x14ac:dyDescent="0.35">
      <c r="A348" s="34">
        <f>Spielplan!A348</f>
        <v>0</v>
      </c>
      <c r="B348" s="34" t="str">
        <f>Spielplan!B348</f>
        <v>A-Süd</v>
      </c>
      <c r="C348" s="34" t="str">
        <f>Spielplan!C348</f>
        <v>6.Spieltag</v>
      </c>
      <c r="D348" s="34" t="str">
        <f>Spielplan!D348</f>
        <v>TSV Isen 1</v>
      </c>
      <c r="E348" s="34">
        <f>Spielplan!F348</f>
        <v>46</v>
      </c>
    </row>
    <row r="349" spans="1:5" x14ac:dyDescent="0.35">
      <c r="A349" s="34">
        <f>Spielplan!A349</f>
        <v>0</v>
      </c>
      <c r="B349" s="34" t="str">
        <f>Spielplan!B349</f>
        <v>A-Süd</v>
      </c>
      <c r="C349" s="34" t="str">
        <f>Spielplan!C349</f>
        <v>6.Spieltag</v>
      </c>
      <c r="D349" s="34">
        <f>Spielplan!D349</f>
        <v>0</v>
      </c>
      <c r="E349" s="34">
        <f>Spielplan!F349</f>
        <v>47</v>
      </c>
    </row>
    <row r="350" spans="1:5" x14ac:dyDescent="0.35">
      <c r="A350" s="34">
        <f>Spielplan!A350</f>
        <v>0</v>
      </c>
      <c r="B350" s="34" t="str">
        <f>Spielplan!B350</f>
        <v>A-Süd</v>
      </c>
      <c r="C350" s="34" t="str">
        <f>Spielplan!C350</f>
        <v>6.Spieltag</v>
      </c>
      <c r="D350" s="34">
        <f>Spielplan!D350</f>
        <v>0</v>
      </c>
      <c r="E350" s="34">
        <f>Spielplan!F350</f>
        <v>48</v>
      </c>
    </row>
    <row r="351" spans="1:5" x14ac:dyDescent="0.35">
      <c r="A351" s="34">
        <f>Spielplan!A351</f>
        <v>0</v>
      </c>
      <c r="B351" s="34" t="str">
        <f>Spielplan!B351</f>
        <v>A-Süd</v>
      </c>
      <c r="C351" s="34" t="str">
        <f>Spielplan!C351</f>
        <v>6.Spieltag</v>
      </c>
      <c r="D351" s="34" t="str">
        <f>Spielplan!D351</f>
        <v>SV DJK Taufkirchen 1</v>
      </c>
      <c r="E351" s="34">
        <f>Spielplan!F351</f>
        <v>49</v>
      </c>
    </row>
    <row r="352" spans="1:5" x14ac:dyDescent="0.35">
      <c r="A352" s="34">
        <f>Spielplan!A352</f>
        <v>0</v>
      </c>
      <c r="B352" s="34" t="str">
        <f>Spielplan!B352</f>
        <v>A-Süd</v>
      </c>
      <c r="C352" s="34" t="str">
        <f>Spielplan!C352</f>
        <v>6.Spieltag</v>
      </c>
      <c r="D352" s="34">
        <f>Spielplan!D352</f>
        <v>0</v>
      </c>
      <c r="E352" s="34">
        <f>Spielplan!F352</f>
        <v>50</v>
      </c>
    </row>
    <row r="353" spans="1:5" x14ac:dyDescent="0.35">
      <c r="A353" s="34">
        <f>Spielplan!A353</f>
        <v>0</v>
      </c>
      <c r="B353" s="34" t="str">
        <f>Spielplan!B353</f>
        <v>A-Süd</v>
      </c>
      <c r="C353" s="34" t="str">
        <f>Spielplan!C353</f>
        <v>6.Spieltag</v>
      </c>
      <c r="D353" s="34">
        <f>Spielplan!D353</f>
        <v>0</v>
      </c>
      <c r="E353" s="34">
        <f>Spielplan!F353</f>
        <v>51</v>
      </c>
    </row>
    <row r="354" spans="1:5" x14ac:dyDescent="0.35">
      <c r="A354" s="34">
        <f>Spielplan!A354</f>
        <v>0</v>
      </c>
      <c r="B354" s="34" t="str">
        <f>Spielplan!B354</f>
        <v>A-Süd</v>
      </c>
      <c r="C354" s="34" t="str">
        <f>Spielplan!C354</f>
        <v>6.Spieltag</v>
      </c>
      <c r="D354" s="34" t="str">
        <f>Spielplan!D354</f>
        <v>TSV Oberhaching-Deisenhofen 1</v>
      </c>
      <c r="E354" s="34">
        <f>Spielplan!F354</f>
        <v>52</v>
      </c>
    </row>
    <row r="355" spans="1:5" x14ac:dyDescent="0.35">
      <c r="A355" s="34">
        <f>Spielplan!A355</f>
        <v>0</v>
      </c>
      <c r="B355" s="34" t="str">
        <f>Spielplan!B355</f>
        <v>A-Süd</v>
      </c>
      <c r="C355" s="34" t="str">
        <f>Spielplan!C355</f>
        <v>6.Spieltag</v>
      </c>
      <c r="D355" s="34">
        <f>Spielplan!D355</f>
        <v>0</v>
      </c>
      <c r="E355" s="34">
        <f>Spielplan!F355</f>
        <v>53</v>
      </c>
    </row>
    <row r="356" spans="1:5" x14ac:dyDescent="0.35">
      <c r="A356" s="34">
        <f>Spielplan!A356</f>
        <v>0</v>
      </c>
      <c r="B356" s="34" t="str">
        <f>Spielplan!B356</f>
        <v>A-Süd</v>
      </c>
      <c r="C356" s="34" t="str">
        <f>Spielplan!C356</f>
        <v>6.Spieltag</v>
      </c>
      <c r="D356" s="34">
        <f>Spielplan!D356</f>
        <v>0</v>
      </c>
      <c r="E356" s="34">
        <f>Spielplan!F356</f>
        <v>54</v>
      </c>
    </row>
    <row r="357" spans="1:5" x14ac:dyDescent="0.35">
      <c r="A357" s="34">
        <f>Spielplan!A357</f>
        <v>0</v>
      </c>
      <c r="B357" s="34" t="str">
        <f>Spielplan!B357</f>
        <v>A-Süd</v>
      </c>
      <c r="C357" s="34" t="str">
        <f>Spielplan!C357</f>
        <v>7.Spieltag</v>
      </c>
      <c r="D357" s="34" t="str">
        <f>Spielplan!D357</f>
        <v>ESV München 4</v>
      </c>
      <c r="E357" s="34">
        <f>Spielplan!F357</f>
        <v>55</v>
      </c>
    </row>
    <row r="358" spans="1:5" x14ac:dyDescent="0.35">
      <c r="A358" s="34">
        <f>Spielplan!A358</f>
        <v>0</v>
      </c>
      <c r="B358" s="34" t="str">
        <f>Spielplan!B358</f>
        <v>A-Süd</v>
      </c>
      <c r="C358" s="34" t="str">
        <f>Spielplan!C358</f>
        <v>7.Spieltag</v>
      </c>
      <c r="D358" s="34">
        <f>Spielplan!D358</f>
        <v>0</v>
      </c>
      <c r="E358" s="34">
        <f>Spielplan!F358</f>
        <v>56</v>
      </c>
    </row>
    <row r="359" spans="1:5" x14ac:dyDescent="0.35">
      <c r="A359" s="34">
        <f>Spielplan!A359</f>
        <v>0</v>
      </c>
      <c r="B359" s="34" t="str">
        <f>Spielplan!B359</f>
        <v>A-Süd</v>
      </c>
      <c r="C359" s="34" t="str">
        <f>Spielplan!C359</f>
        <v>7.Spieltag</v>
      </c>
      <c r="D359" s="34">
        <f>Spielplan!D359</f>
        <v>0</v>
      </c>
      <c r="E359" s="34">
        <f>Spielplan!F359</f>
        <v>57</v>
      </c>
    </row>
    <row r="360" spans="1:5" x14ac:dyDescent="0.35">
      <c r="A360" s="34">
        <f>Spielplan!A360</f>
        <v>0</v>
      </c>
      <c r="B360" s="34" t="str">
        <f>Spielplan!B360</f>
        <v>A-Süd</v>
      </c>
      <c r="C360" s="34" t="str">
        <f>Spielplan!C360</f>
        <v>7.Spieltag</v>
      </c>
      <c r="D360" s="34" t="str">
        <f>Spielplan!D360</f>
        <v>TSV 1865 Murnau 1</v>
      </c>
      <c r="E360" s="34">
        <f>Spielplan!F360</f>
        <v>58</v>
      </c>
    </row>
    <row r="361" spans="1:5" x14ac:dyDescent="0.35">
      <c r="A361" s="34">
        <f>Spielplan!A361</f>
        <v>0</v>
      </c>
      <c r="B361" s="34" t="str">
        <f>Spielplan!B361</f>
        <v>A-Süd</v>
      </c>
      <c r="C361" s="34" t="str">
        <f>Spielplan!C361</f>
        <v>7.Spieltag</v>
      </c>
      <c r="D361" s="34">
        <f>Spielplan!D361</f>
        <v>0</v>
      </c>
      <c r="E361" s="34">
        <f>Spielplan!F361</f>
        <v>59</v>
      </c>
    </row>
    <row r="362" spans="1:5" x14ac:dyDescent="0.35">
      <c r="A362" s="34">
        <f>Spielplan!A362</f>
        <v>0</v>
      </c>
      <c r="B362" s="34" t="str">
        <f>Spielplan!B362</f>
        <v>A-Süd</v>
      </c>
      <c r="C362" s="34" t="str">
        <f>Spielplan!C362</f>
        <v>7.Spieltag</v>
      </c>
      <c r="D362" s="34">
        <f>Spielplan!D362</f>
        <v>0</v>
      </c>
      <c r="E362" s="34">
        <f>Spielplan!F362</f>
        <v>60</v>
      </c>
    </row>
    <row r="363" spans="1:5" x14ac:dyDescent="0.35">
      <c r="A363" s="34">
        <f>Spielplan!A363</f>
        <v>0</v>
      </c>
      <c r="B363" s="34" t="str">
        <f>Spielplan!B363</f>
        <v>A-Süd</v>
      </c>
      <c r="C363" s="34" t="str">
        <f>Spielplan!C363</f>
        <v>7.Spieltag</v>
      </c>
      <c r="D363" s="34" t="str">
        <f>Spielplan!D363</f>
        <v>Polizei SV München 3</v>
      </c>
      <c r="E363" s="34">
        <f>Spielplan!F363</f>
        <v>61</v>
      </c>
    </row>
    <row r="364" spans="1:5" x14ac:dyDescent="0.35">
      <c r="A364" s="34">
        <f>Spielplan!A364</f>
        <v>0</v>
      </c>
      <c r="B364" s="34" t="str">
        <f>Spielplan!B364</f>
        <v>A-Süd</v>
      </c>
      <c r="C364" s="34" t="str">
        <f>Spielplan!C364</f>
        <v>7.Spieltag</v>
      </c>
      <c r="D364" s="34">
        <f>Spielplan!D364</f>
        <v>0</v>
      </c>
      <c r="E364" s="34">
        <f>Spielplan!F364</f>
        <v>62</v>
      </c>
    </row>
    <row r="365" spans="1:5" x14ac:dyDescent="0.35">
      <c r="A365" s="34">
        <f>Spielplan!A365</f>
        <v>0</v>
      </c>
      <c r="B365" s="34" t="str">
        <f>Spielplan!B365</f>
        <v>A-Süd</v>
      </c>
      <c r="C365" s="34" t="str">
        <f>Spielplan!C365</f>
        <v>7.Spieltag</v>
      </c>
      <c r="D365" s="34">
        <f>Spielplan!D365</f>
        <v>0</v>
      </c>
      <c r="E365" s="34">
        <f>Spielplan!F365</f>
        <v>63</v>
      </c>
    </row>
    <row r="366" spans="1:5" x14ac:dyDescent="0.35">
      <c r="A366" s="34">
        <f>Spielplan!A366</f>
        <v>0</v>
      </c>
      <c r="B366" s="34" t="str">
        <f>Spielplan!B366</f>
        <v>A-Ost</v>
      </c>
      <c r="C366" s="34" t="str">
        <f>Spielplan!C366</f>
        <v>1.Spieltag</v>
      </c>
      <c r="D366" s="34" t="str">
        <f>Spielplan!D366</f>
        <v>1. BC 1954 München 2</v>
      </c>
      <c r="E366" s="34">
        <f>Spielplan!F366</f>
        <v>1</v>
      </c>
    </row>
    <row r="367" spans="1:5" x14ac:dyDescent="0.35">
      <c r="A367" s="34">
        <f>Spielplan!A367</f>
        <v>0</v>
      </c>
      <c r="B367" s="34" t="str">
        <f>Spielplan!B367</f>
        <v>A-Ost</v>
      </c>
      <c r="C367" s="34" t="str">
        <f>Spielplan!C367</f>
        <v>1.Spieltag</v>
      </c>
      <c r="D367" s="34">
        <f>Spielplan!D367</f>
        <v>0</v>
      </c>
      <c r="E367" s="34">
        <f>Spielplan!F367</f>
        <v>2</v>
      </c>
    </row>
    <row r="368" spans="1:5" x14ac:dyDescent="0.35">
      <c r="A368" s="34">
        <f>Spielplan!A368</f>
        <v>0</v>
      </c>
      <c r="B368" s="34" t="str">
        <f>Spielplan!B368</f>
        <v>A-Ost</v>
      </c>
      <c r="C368" s="34" t="str">
        <f>Spielplan!C368</f>
        <v>1.Spieltag</v>
      </c>
      <c r="D368" s="34">
        <f>Spielplan!D368</f>
        <v>0</v>
      </c>
      <c r="E368" s="34">
        <f>Spielplan!F368</f>
        <v>3</v>
      </c>
    </row>
    <row r="369" spans="1:5" x14ac:dyDescent="0.35">
      <c r="A369" s="34">
        <f>Spielplan!A369</f>
        <v>0</v>
      </c>
      <c r="B369" s="34" t="str">
        <f>Spielplan!B369</f>
        <v>A-Ost</v>
      </c>
      <c r="C369" s="34" t="str">
        <f>Spielplan!C369</f>
        <v>1.Spieltag</v>
      </c>
      <c r="D369" s="34" t="str">
        <f>Spielplan!D369</f>
        <v>TuS Prien 2</v>
      </c>
      <c r="E369" s="34">
        <f>Spielplan!F369</f>
        <v>4</v>
      </c>
    </row>
    <row r="370" spans="1:5" x14ac:dyDescent="0.35">
      <c r="A370" s="34">
        <f>Spielplan!A370</f>
        <v>0</v>
      </c>
      <c r="B370" s="34" t="str">
        <f>Spielplan!B370</f>
        <v>A-Ost</v>
      </c>
      <c r="C370" s="34" t="str">
        <f>Spielplan!C370</f>
        <v>1.Spieltag</v>
      </c>
      <c r="D370" s="34">
        <f>Spielplan!D370</f>
        <v>0</v>
      </c>
      <c r="E370" s="34">
        <f>Spielplan!F370</f>
        <v>5</v>
      </c>
    </row>
    <row r="371" spans="1:5" x14ac:dyDescent="0.35">
      <c r="A371" s="34">
        <f>Spielplan!A371</f>
        <v>0</v>
      </c>
      <c r="B371" s="34" t="str">
        <f>Spielplan!B371</f>
        <v>A-Ost</v>
      </c>
      <c r="C371" s="34" t="str">
        <f>Spielplan!C371</f>
        <v>1.Spieltag</v>
      </c>
      <c r="D371" s="34">
        <f>Spielplan!D371</f>
        <v>0</v>
      </c>
      <c r="E371" s="34">
        <f>Spielplan!F371</f>
        <v>6</v>
      </c>
    </row>
    <row r="372" spans="1:5" x14ac:dyDescent="0.35">
      <c r="A372" s="34">
        <f>Spielplan!A372</f>
        <v>0</v>
      </c>
      <c r="B372" s="34" t="str">
        <f>Spielplan!B372</f>
        <v>A-Ost</v>
      </c>
      <c r="C372" s="34" t="str">
        <f>Spielplan!C372</f>
        <v>1.Spieltag</v>
      </c>
      <c r="D372" s="34" t="str">
        <f>Spielplan!D372</f>
        <v>TSV Erding 1</v>
      </c>
      <c r="E372" s="34">
        <f>Spielplan!F372</f>
        <v>7</v>
      </c>
    </row>
    <row r="373" spans="1:5" x14ac:dyDescent="0.35">
      <c r="A373" s="34">
        <f>Spielplan!A373</f>
        <v>0</v>
      </c>
      <c r="B373" s="34" t="str">
        <f>Spielplan!B373</f>
        <v>A-Ost</v>
      </c>
      <c r="C373" s="34" t="str">
        <f>Spielplan!C373</f>
        <v>1.Spieltag</v>
      </c>
      <c r="D373" s="34">
        <f>Spielplan!D373</f>
        <v>0</v>
      </c>
      <c r="E373" s="34">
        <f>Spielplan!F373</f>
        <v>8</v>
      </c>
    </row>
    <row r="374" spans="1:5" x14ac:dyDescent="0.35">
      <c r="A374" s="34">
        <f>Spielplan!A374</f>
        <v>0</v>
      </c>
      <c r="B374" s="34" t="str">
        <f>Spielplan!B374</f>
        <v>A-Ost</v>
      </c>
      <c r="C374" s="34" t="str">
        <f>Spielplan!C374</f>
        <v>1.Spieltag</v>
      </c>
      <c r="D374" s="34">
        <f>Spielplan!D374</f>
        <v>0</v>
      </c>
      <c r="E374" s="34">
        <f>Spielplan!F374</f>
        <v>9</v>
      </c>
    </row>
    <row r="375" spans="1:5" x14ac:dyDescent="0.35">
      <c r="A375" s="34">
        <f>Spielplan!A375</f>
        <v>0</v>
      </c>
      <c r="B375" s="34" t="str">
        <f>Spielplan!B375</f>
        <v>A-Ost</v>
      </c>
      <c r="C375" s="34" t="str">
        <f>Spielplan!C375</f>
        <v>2.Spieltag</v>
      </c>
      <c r="D375" s="34" t="str">
        <f>Spielplan!D375</f>
        <v>TSV Vaterstetten 1</v>
      </c>
      <c r="E375" s="34">
        <f>Spielplan!F375</f>
        <v>10</v>
      </c>
    </row>
    <row r="376" spans="1:5" x14ac:dyDescent="0.35">
      <c r="A376" s="34">
        <f>Spielplan!A376</f>
        <v>0</v>
      </c>
      <c r="B376" s="34" t="str">
        <f>Spielplan!B376</f>
        <v>A-Ost</v>
      </c>
      <c r="C376" s="34" t="str">
        <f>Spielplan!C376</f>
        <v>2.Spieltag</v>
      </c>
      <c r="D376" s="34">
        <f>Spielplan!D376</f>
        <v>0</v>
      </c>
      <c r="E376" s="34">
        <f>Spielplan!F376</f>
        <v>11</v>
      </c>
    </row>
    <row r="377" spans="1:5" x14ac:dyDescent="0.35">
      <c r="A377" s="34">
        <f>Spielplan!A377</f>
        <v>0</v>
      </c>
      <c r="B377" s="34" t="str">
        <f>Spielplan!B377</f>
        <v>A-Ost</v>
      </c>
      <c r="C377" s="34" t="str">
        <f>Spielplan!C377</f>
        <v>2.Spieltag</v>
      </c>
      <c r="D377" s="34">
        <f>Spielplan!D377</f>
        <v>0</v>
      </c>
      <c r="E377" s="34">
        <f>Spielplan!F377</f>
        <v>12</v>
      </c>
    </row>
    <row r="378" spans="1:5" x14ac:dyDescent="0.35">
      <c r="A378" s="34">
        <f>Spielplan!A378</f>
        <v>0</v>
      </c>
      <c r="B378" s="34" t="str">
        <f>Spielplan!B378</f>
        <v>A-Ost</v>
      </c>
      <c r="C378" s="34" t="str">
        <f>Spielplan!C378</f>
        <v>2.Spieltag</v>
      </c>
      <c r="D378" s="34" t="str">
        <f>Spielplan!D378</f>
        <v>Team München 2</v>
      </c>
      <c r="E378" s="34">
        <f>Spielplan!F378</f>
        <v>13</v>
      </c>
    </row>
    <row r="379" spans="1:5" x14ac:dyDescent="0.35">
      <c r="A379" s="34">
        <f>Spielplan!A379</f>
        <v>0</v>
      </c>
      <c r="B379" s="34" t="str">
        <f>Spielplan!B379</f>
        <v>A-Ost</v>
      </c>
      <c r="C379" s="34" t="str">
        <f>Spielplan!C379</f>
        <v>2.Spieltag</v>
      </c>
      <c r="D379" s="34">
        <f>Spielplan!D379</f>
        <v>0</v>
      </c>
      <c r="E379" s="34">
        <f>Spielplan!F379</f>
        <v>14</v>
      </c>
    </row>
    <row r="380" spans="1:5" x14ac:dyDescent="0.35">
      <c r="A380" s="34">
        <f>Spielplan!A380</f>
        <v>0</v>
      </c>
      <c r="B380" s="34" t="str">
        <f>Spielplan!B380</f>
        <v>A-Ost</v>
      </c>
      <c r="C380" s="34" t="str">
        <f>Spielplan!C380</f>
        <v>2.Spieltag</v>
      </c>
      <c r="D380" s="34">
        <f>Spielplan!D380</f>
        <v>0</v>
      </c>
      <c r="E380" s="34">
        <f>Spielplan!F380</f>
        <v>15</v>
      </c>
    </row>
    <row r="381" spans="1:5" x14ac:dyDescent="0.35">
      <c r="A381" s="34">
        <f>Spielplan!A381</f>
        <v>0</v>
      </c>
      <c r="B381" s="34" t="str">
        <f>Spielplan!B381</f>
        <v>A-Ost</v>
      </c>
      <c r="C381" s="34" t="str">
        <f>Spielplan!C381</f>
        <v>2.Spieltag</v>
      </c>
      <c r="D381" s="34" t="str">
        <f>Spielplan!D381</f>
        <v>TSV Ebersberg 2</v>
      </c>
      <c r="E381" s="34">
        <f>Spielplan!F381</f>
        <v>16</v>
      </c>
    </row>
    <row r="382" spans="1:5" x14ac:dyDescent="0.35">
      <c r="A382" s="34">
        <f>Spielplan!A382</f>
        <v>0</v>
      </c>
      <c r="B382" s="34" t="str">
        <f>Spielplan!B382</f>
        <v>A-Ost</v>
      </c>
      <c r="C382" s="34" t="str">
        <f>Spielplan!C382</f>
        <v>2.Spieltag</v>
      </c>
      <c r="D382" s="34">
        <f>Spielplan!D382</f>
        <v>0</v>
      </c>
      <c r="E382" s="34">
        <f>Spielplan!F382</f>
        <v>17</v>
      </c>
    </row>
    <row r="383" spans="1:5" x14ac:dyDescent="0.35">
      <c r="A383" s="34">
        <f>Spielplan!A383</f>
        <v>0</v>
      </c>
      <c r="B383" s="34" t="str">
        <f>Spielplan!B383</f>
        <v>A-Ost</v>
      </c>
      <c r="C383" s="34" t="str">
        <f>Spielplan!C383</f>
        <v>2.Spieltag</v>
      </c>
      <c r="D383" s="34">
        <f>Spielplan!D383</f>
        <v>0</v>
      </c>
      <c r="E383" s="34">
        <f>Spielplan!F383</f>
        <v>18</v>
      </c>
    </row>
    <row r="384" spans="1:5" x14ac:dyDescent="0.35">
      <c r="A384" s="34">
        <f>Spielplan!A384</f>
        <v>0</v>
      </c>
      <c r="B384" s="34" t="str">
        <f>Spielplan!B384</f>
        <v>A-Ost</v>
      </c>
      <c r="C384" s="34" t="str">
        <f>Spielplan!C384</f>
        <v>3.Spieltag</v>
      </c>
      <c r="D384" s="34" t="str">
        <f>Spielplan!D384</f>
        <v>TV Markt Schwaben 1</v>
      </c>
      <c r="E384" s="34">
        <f>Spielplan!F384</f>
        <v>19</v>
      </c>
    </row>
    <row r="385" spans="1:5" x14ac:dyDescent="0.35">
      <c r="A385" s="34">
        <f>Spielplan!A385</f>
        <v>0</v>
      </c>
      <c r="B385" s="34" t="str">
        <f>Spielplan!B385</f>
        <v>A-Ost</v>
      </c>
      <c r="C385" s="34" t="str">
        <f>Spielplan!C385</f>
        <v>3.Spieltag</v>
      </c>
      <c r="D385" s="34">
        <f>Spielplan!D385</f>
        <v>0</v>
      </c>
      <c r="E385" s="34">
        <f>Spielplan!F385</f>
        <v>20</v>
      </c>
    </row>
    <row r="386" spans="1:5" x14ac:dyDescent="0.35">
      <c r="A386" s="34">
        <f>Spielplan!A386</f>
        <v>0</v>
      </c>
      <c r="B386" s="34" t="str">
        <f>Spielplan!B386</f>
        <v>A-Ost</v>
      </c>
      <c r="C386" s="34" t="str">
        <f>Spielplan!C386</f>
        <v>3.Spieltag</v>
      </c>
      <c r="D386" s="34">
        <f>Spielplan!D386</f>
        <v>0</v>
      </c>
      <c r="E386" s="34">
        <f>Spielplan!F386</f>
        <v>21</v>
      </c>
    </row>
    <row r="387" spans="1:5" x14ac:dyDescent="0.35">
      <c r="A387" s="34">
        <f>Spielplan!A387</f>
        <v>0</v>
      </c>
      <c r="B387" s="34" t="str">
        <f>Spielplan!B387</f>
        <v>A-Ost</v>
      </c>
      <c r="C387" s="34" t="str">
        <f>Spielplan!C387</f>
        <v>3.Spieltag</v>
      </c>
      <c r="D387" s="34" t="str">
        <f>Spielplan!D387</f>
        <v>TV 1868 Burghausen 1</v>
      </c>
      <c r="E387" s="34">
        <f>Spielplan!F387</f>
        <v>22</v>
      </c>
    </row>
    <row r="388" spans="1:5" x14ac:dyDescent="0.35">
      <c r="A388" s="34">
        <f>Spielplan!A388</f>
        <v>0</v>
      </c>
      <c r="B388" s="34" t="str">
        <f>Spielplan!B388</f>
        <v>A-Ost</v>
      </c>
      <c r="C388" s="34" t="str">
        <f>Spielplan!C388</f>
        <v>3.Spieltag</v>
      </c>
      <c r="D388" s="34">
        <f>Spielplan!D388</f>
        <v>0</v>
      </c>
      <c r="E388" s="34">
        <f>Spielplan!F388</f>
        <v>23</v>
      </c>
    </row>
    <row r="389" spans="1:5" x14ac:dyDescent="0.35">
      <c r="A389" s="34">
        <f>Spielplan!A389</f>
        <v>0</v>
      </c>
      <c r="B389" s="34" t="str">
        <f>Spielplan!B389</f>
        <v>A-Ost</v>
      </c>
      <c r="C389" s="34" t="str">
        <f>Spielplan!C389</f>
        <v>3.Spieltag</v>
      </c>
      <c r="D389" s="34">
        <f>Spielplan!D389</f>
        <v>0</v>
      </c>
      <c r="E389" s="34">
        <f>Spielplan!F389</f>
        <v>24</v>
      </c>
    </row>
    <row r="390" spans="1:5" x14ac:dyDescent="0.35">
      <c r="A390" s="34">
        <f>Spielplan!A390</f>
        <v>0</v>
      </c>
      <c r="B390" s="34" t="str">
        <f>Spielplan!B390</f>
        <v>A-Ost</v>
      </c>
      <c r="C390" s="34" t="str">
        <f>Spielplan!C390</f>
        <v>3.Spieltag</v>
      </c>
      <c r="D390" s="34" t="str">
        <f>Spielplan!D390</f>
        <v>TSV Neubiberg-Ottobrunn 5</v>
      </c>
      <c r="E390" s="34">
        <f>Spielplan!F390</f>
        <v>25</v>
      </c>
    </row>
    <row r="391" spans="1:5" x14ac:dyDescent="0.35">
      <c r="A391" s="34">
        <f>Spielplan!A391</f>
        <v>0</v>
      </c>
      <c r="B391" s="34" t="str">
        <f>Spielplan!B391</f>
        <v>A-Ost</v>
      </c>
      <c r="C391" s="34" t="str">
        <f>Spielplan!C391</f>
        <v>3.Spieltag</v>
      </c>
      <c r="D391" s="34">
        <f>Spielplan!D391</f>
        <v>0</v>
      </c>
      <c r="E391" s="34">
        <f>Spielplan!F391</f>
        <v>26</v>
      </c>
    </row>
    <row r="392" spans="1:5" x14ac:dyDescent="0.35">
      <c r="A392" s="34">
        <f>Spielplan!A392</f>
        <v>0</v>
      </c>
      <c r="B392" s="34" t="str">
        <f>Spielplan!B392</f>
        <v>A-Ost</v>
      </c>
      <c r="C392" s="34" t="str">
        <f>Spielplan!C392</f>
        <v>3.Spieltag</v>
      </c>
      <c r="D392" s="34">
        <f>Spielplan!D392</f>
        <v>0</v>
      </c>
      <c r="E392" s="34">
        <f>Spielplan!F392</f>
        <v>27</v>
      </c>
    </row>
    <row r="393" spans="1:5" x14ac:dyDescent="0.35">
      <c r="A393" s="34">
        <f>Spielplan!A393</f>
        <v>0</v>
      </c>
      <c r="B393" s="34" t="str">
        <f>Spielplan!B393</f>
        <v>A-Ost</v>
      </c>
      <c r="C393" s="34" t="str">
        <f>Spielplan!C393</f>
        <v>4.Spieltag</v>
      </c>
      <c r="D393" s="34" t="str">
        <f>Spielplan!D393</f>
        <v>TSV Vaterstetten 1</v>
      </c>
      <c r="E393" s="34">
        <f>Spielplan!F393</f>
        <v>28</v>
      </c>
    </row>
    <row r="394" spans="1:5" x14ac:dyDescent="0.35">
      <c r="A394" s="34">
        <f>Spielplan!A394</f>
        <v>0</v>
      </c>
      <c r="B394" s="34" t="str">
        <f>Spielplan!B394</f>
        <v>A-Ost</v>
      </c>
      <c r="C394" s="34" t="str">
        <f>Spielplan!C394</f>
        <v>4.Spieltag</v>
      </c>
      <c r="D394" s="34">
        <f>Spielplan!D394</f>
        <v>0</v>
      </c>
      <c r="E394" s="34">
        <f>Spielplan!F394</f>
        <v>29</v>
      </c>
    </row>
    <row r="395" spans="1:5" x14ac:dyDescent="0.35">
      <c r="A395" s="34">
        <f>Spielplan!A395</f>
        <v>0</v>
      </c>
      <c r="B395" s="34" t="str">
        <f>Spielplan!B395</f>
        <v>A-Ost</v>
      </c>
      <c r="C395" s="34" t="str">
        <f>Spielplan!C395</f>
        <v>4.Spieltag</v>
      </c>
      <c r="D395" s="34">
        <f>Spielplan!D395</f>
        <v>0</v>
      </c>
      <c r="E395" s="34">
        <f>Spielplan!F395</f>
        <v>30</v>
      </c>
    </row>
    <row r="396" spans="1:5" x14ac:dyDescent="0.35">
      <c r="A396" s="34">
        <f>Spielplan!A396</f>
        <v>0</v>
      </c>
      <c r="B396" s="34" t="str">
        <f>Spielplan!B396</f>
        <v>A-Ost</v>
      </c>
      <c r="C396" s="34" t="str">
        <f>Spielplan!C396</f>
        <v>4.Spieltag</v>
      </c>
      <c r="D396" s="34" t="str">
        <f>Spielplan!D396</f>
        <v>1. BC 1954 München 2</v>
      </c>
      <c r="E396" s="34">
        <f>Spielplan!F396</f>
        <v>31</v>
      </c>
    </row>
    <row r="397" spans="1:5" x14ac:dyDescent="0.35">
      <c r="A397" s="34">
        <f>Spielplan!A397</f>
        <v>0</v>
      </c>
      <c r="B397" s="34" t="str">
        <f>Spielplan!B397</f>
        <v>A-Ost</v>
      </c>
      <c r="C397" s="34" t="str">
        <f>Spielplan!C397</f>
        <v>4.Spieltag</v>
      </c>
      <c r="D397" s="34">
        <f>Spielplan!D397</f>
        <v>0</v>
      </c>
      <c r="E397" s="34">
        <f>Spielplan!F397</f>
        <v>32</v>
      </c>
    </row>
    <row r="398" spans="1:5" x14ac:dyDescent="0.35">
      <c r="A398" s="34">
        <f>Spielplan!A398</f>
        <v>0</v>
      </c>
      <c r="B398" s="34" t="str">
        <f>Spielplan!B398</f>
        <v>A-Ost</v>
      </c>
      <c r="C398" s="34" t="str">
        <f>Spielplan!C398</f>
        <v>4.Spieltag</v>
      </c>
      <c r="D398" s="34">
        <f>Spielplan!D398</f>
        <v>0</v>
      </c>
      <c r="E398" s="34">
        <f>Spielplan!F398</f>
        <v>33</v>
      </c>
    </row>
    <row r="399" spans="1:5" x14ac:dyDescent="0.35">
      <c r="A399" s="34">
        <f>Spielplan!A399</f>
        <v>0</v>
      </c>
      <c r="B399" s="34" t="str">
        <f>Spielplan!B399</f>
        <v>A-Ost</v>
      </c>
      <c r="C399" s="34" t="str">
        <f>Spielplan!C399</f>
        <v>4.Spieltag</v>
      </c>
      <c r="D399" s="34" t="str">
        <f>Spielplan!D399</f>
        <v>TSV Erding 1</v>
      </c>
      <c r="E399" s="34">
        <f>Spielplan!F399</f>
        <v>34</v>
      </c>
    </row>
    <row r="400" spans="1:5" x14ac:dyDescent="0.35">
      <c r="A400" s="34">
        <f>Spielplan!A400</f>
        <v>0</v>
      </c>
      <c r="B400" s="34" t="str">
        <f>Spielplan!B400</f>
        <v>A-Ost</v>
      </c>
      <c r="C400" s="34" t="str">
        <f>Spielplan!C400</f>
        <v>4.Spieltag</v>
      </c>
      <c r="D400" s="34">
        <f>Spielplan!D400</f>
        <v>0</v>
      </c>
      <c r="E400" s="34">
        <f>Spielplan!F400</f>
        <v>35</v>
      </c>
    </row>
    <row r="401" spans="1:5" x14ac:dyDescent="0.35">
      <c r="A401" s="34">
        <f>Spielplan!A401</f>
        <v>0</v>
      </c>
      <c r="B401" s="34" t="str">
        <f>Spielplan!B401</f>
        <v>A-Ost</v>
      </c>
      <c r="C401" s="34" t="str">
        <f>Spielplan!C401</f>
        <v>4.Spieltag</v>
      </c>
      <c r="D401" s="34">
        <f>Spielplan!D401</f>
        <v>0</v>
      </c>
      <c r="E401" s="34">
        <f>Spielplan!F401</f>
        <v>36</v>
      </c>
    </row>
    <row r="402" spans="1:5" x14ac:dyDescent="0.35">
      <c r="A402" s="34">
        <f>Spielplan!A402</f>
        <v>0</v>
      </c>
      <c r="B402" s="34" t="str">
        <f>Spielplan!B402</f>
        <v>A-Ost</v>
      </c>
      <c r="C402" s="34" t="str">
        <f>Spielplan!C402</f>
        <v>5.Spieltag</v>
      </c>
      <c r="D402" s="34" t="str">
        <f>Spielplan!D402</f>
        <v>Team München 2</v>
      </c>
      <c r="E402" s="34">
        <f>Spielplan!F402</f>
        <v>37</v>
      </c>
    </row>
    <row r="403" spans="1:5" x14ac:dyDescent="0.35">
      <c r="A403" s="34">
        <f>Spielplan!A403</f>
        <v>0</v>
      </c>
      <c r="B403" s="34" t="str">
        <f>Spielplan!B403</f>
        <v>A-Ost</v>
      </c>
      <c r="C403" s="34" t="str">
        <f>Spielplan!C403</f>
        <v>5.Spieltag</v>
      </c>
      <c r="D403" s="34">
        <f>Spielplan!D403</f>
        <v>0</v>
      </c>
      <c r="E403" s="34">
        <f>Spielplan!F403</f>
        <v>38</v>
      </c>
    </row>
    <row r="404" spans="1:5" x14ac:dyDescent="0.35">
      <c r="A404" s="34">
        <f>Spielplan!A404</f>
        <v>0</v>
      </c>
      <c r="B404" s="34" t="str">
        <f>Spielplan!B404</f>
        <v>A-Ost</v>
      </c>
      <c r="C404" s="34" t="str">
        <f>Spielplan!C404</f>
        <v>5.Spieltag</v>
      </c>
      <c r="D404" s="34">
        <f>Spielplan!D404</f>
        <v>0</v>
      </c>
      <c r="E404" s="34">
        <f>Spielplan!F404</f>
        <v>39</v>
      </c>
    </row>
    <row r="405" spans="1:5" x14ac:dyDescent="0.35">
      <c r="A405" s="34">
        <f>Spielplan!A405</f>
        <v>0</v>
      </c>
      <c r="B405" s="34" t="str">
        <f>Spielplan!B405</f>
        <v>A-Ost</v>
      </c>
      <c r="C405" s="34" t="str">
        <f>Spielplan!C405</f>
        <v>5.Spieltag</v>
      </c>
      <c r="D405" s="34" t="str">
        <f>Spielplan!D405</f>
        <v>TuS Prien 2</v>
      </c>
      <c r="E405" s="34">
        <f>Spielplan!F405</f>
        <v>40</v>
      </c>
    </row>
    <row r="406" spans="1:5" x14ac:dyDescent="0.35">
      <c r="A406" s="34">
        <f>Spielplan!A406</f>
        <v>0</v>
      </c>
      <c r="B406" s="34" t="str">
        <f>Spielplan!B406</f>
        <v>A-Ost</v>
      </c>
      <c r="C406" s="34" t="str">
        <f>Spielplan!C406</f>
        <v>5.Spieltag</v>
      </c>
      <c r="D406" s="34">
        <f>Spielplan!D406</f>
        <v>0</v>
      </c>
      <c r="E406" s="34">
        <f>Spielplan!F406</f>
        <v>41</v>
      </c>
    </row>
    <row r="407" spans="1:5" x14ac:dyDescent="0.35">
      <c r="A407" s="34">
        <f>Spielplan!A407</f>
        <v>0</v>
      </c>
      <c r="B407" s="34" t="str">
        <f>Spielplan!B407</f>
        <v>A-Ost</v>
      </c>
      <c r="C407" s="34" t="str">
        <f>Spielplan!C407</f>
        <v>5.Spieltag</v>
      </c>
      <c r="D407" s="34">
        <f>Spielplan!D407</f>
        <v>0</v>
      </c>
      <c r="E407" s="34">
        <f>Spielplan!F407</f>
        <v>42</v>
      </c>
    </row>
    <row r="408" spans="1:5" x14ac:dyDescent="0.35">
      <c r="A408" s="34">
        <f>Spielplan!A408</f>
        <v>0</v>
      </c>
      <c r="B408" s="34" t="str">
        <f>Spielplan!B408</f>
        <v>A-Ost</v>
      </c>
      <c r="C408" s="34" t="str">
        <f>Spielplan!C408</f>
        <v>5.Spieltag</v>
      </c>
      <c r="D408" s="34" t="str">
        <f>Spielplan!D408</f>
        <v>TSV Erding 1</v>
      </c>
      <c r="E408" s="34">
        <f>Spielplan!F408</f>
        <v>43</v>
      </c>
    </row>
    <row r="409" spans="1:5" x14ac:dyDescent="0.35">
      <c r="A409" s="34">
        <f>Spielplan!A409</f>
        <v>0</v>
      </c>
      <c r="B409" s="34" t="str">
        <f>Spielplan!B409</f>
        <v>A-Ost</v>
      </c>
      <c r="C409" s="34" t="str">
        <f>Spielplan!C409</f>
        <v>5.Spieltag</v>
      </c>
      <c r="D409" s="34">
        <f>Spielplan!D409</f>
        <v>0</v>
      </c>
      <c r="E409" s="34">
        <f>Spielplan!F409</f>
        <v>44</v>
      </c>
    </row>
    <row r="410" spans="1:5" x14ac:dyDescent="0.35">
      <c r="A410" s="34">
        <f>Spielplan!A410</f>
        <v>0</v>
      </c>
      <c r="B410" s="34" t="str">
        <f>Spielplan!B410</f>
        <v>A-Ost</v>
      </c>
      <c r="C410" s="34" t="str">
        <f>Spielplan!C410</f>
        <v>5.Spieltag</v>
      </c>
      <c r="D410" s="34">
        <f>Spielplan!D410</f>
        <v>0</v>
      </c>
      <c r="E410" s="34">
        <f>Spielplan!F410</f>
        <v>45</v>
      </c>
    </row>
    <row r="411" spans="1:5" x14ac:dyDescent="0.35">
      <c r="A411" s="34">
        <f>Spielplan!A411</f>
        <v>0</v>
      </c>
      <c r="B411" s="34" t="str">
        <f>Spielplan!B411</f>
        <v>A-Ost</v>
      </c>
      <c r="C411" s="34" t="str">
        <f>Spielplan!C411</f>
        <v>6.Spieltag</v>
      </c>
      <c r="D411" s="34" t="str">
        <f>Spielplan!D411</f>
        <v>TSV Vaterstetten 1</v>
      </c>
      <c r="E411" s="34">
        <f>Spielplan!F411</f>
        <v>46</v>
      </c>
    </row>
    <row r="412" spans="1:5" x14ac:dyDescent="0.35">
      <c r="A412" s="34">
        <f>Spielplan!A412</f>
        <v>0</v>
      </c>
      <c r="B412" s="34" t="str">
        <f>Spielplan!B412</f>
        <v>A-Ost</v>
      </c>
      <c r="C412" s="34" t="str">
        <f>Spielplan!C412</f>
        <v>6.Spieltag</v>
      </c>
      <c r="D412" s="34">
        <f>Spielplan!D412</f>
        <v>0</v>
      </c>
      <c r="E412" s="34">
        <f>Spielplan!F412</f>
        <v>47</v>
      </c>
    </row>
    <row r="413" spans="1:5" x14ac:dyDescent="0.35">
      <c r="A413" s="34">
        <f>Spielplan!A413</f>
        <v>0</v>
      </c>
      <c r="B413" s="34" t="str">
        <f>Spielplan!B413</f>
        <v>A-Ost</v>
      </c>
      <c r="C413" s="34" t="str">
        <f>Spielplan!C413</f>
        <v>6.Spieltag</v>
      </c>
      <c r="D413" s="34">
        <f>Spielplan!D413</f>
        <v>0</v>
      </c>
      <c r="E413" s="34">
        <f>Spielplan!F413</f>
        <v>48</v>
      </c>
    </row>
    <row r="414" spans="1:5" x14ac:dyDescent="0.35">
      <c r="A414" s="34">
        <f>Spielplan!A414</f>
        <v>0</v>
      </c>
      <c r="B414" s="34" t="str">
        <f>Spielplan!B414</f>
        <v>A-Ost</v>
      </c>
      <c r="C414" s="34" t="str">
        <f>Spielplan!C414</f>
        <v>6.Spieltag</v>
      </c>
      <c r="D414" s="34" t="str">
        <f>Spielplan!D414</f>
        <v>TSV Ebersberg 2</v>
      </c>
      <c r="E414" s="34">
        <f>Spielplan!F414</f>
        <v>49</v>
      </c>
    </row>
    <row r="415" spans="1:5" x14ac:dyDescent="0.35">
      <c r="A415" s="34">
        <f>Spielplan!A415</f>
        <v>0</v>
      </c>
      <c r="B415" s="34" t="str">
        <f>Spielplan!B415</f>
        <v>A-Ost</v>
      </c>
      <c r="C415" s="34" t="str">
        <f>Spielplan!C415</f>
        <v>6.Spieltag</v>
      </c>
      <c r="D415" s="34">
        <f>Spielplan!D415</f>
        <v>0</v>
      </c>
      <c r="E415" s="34">
        <f>Spielplan!F415</f>
        <v>50</v>
      </c>
    </row>
    <row r="416" spans="1:5" x14ac:dyDescent="0.35">
      <c r="A416" s="34">
        <f>Spielplan!A416</f>
        <v>0</v>
      </c>
      <c r="B416" s="34" t="str">
        <f>Spielplan!B416</f>
        <v>A-Ost</v>
      </c>
      <c r="C416" s="34" t="str">
        <f>Spielplan!C416</f>
        <v>6.Spieltag</v>
      </c>
      <c r="D416" s="34">
        <f>Spielplan!D416</f>
        <v>0</v>
      </c>
      <c r="E416" s="34">
        <f>Spielplan!F416</f>
        <v>51</v>
      </c>
    </row>
    <row r="417" spans="1:5" x14ac:dyDescent="0.35">
      <c r="A417" s="34">
        <f>Spielplan!A417</f>
        <v>0</v>
      </c>
      <c r="B417" s="34" t="str">
        <f>Spielplan!B417</f>
        <v>A-Ost</v>
      </c>
      <c r="C417" s="34" t="str">
        <f>Spielplan!C417</f>
        <v>6.Spieltag</v>
      </c>
      <c r="D417" s="34" t="str">
        <f>Spielplan!D417</f>
        <v>TSV Neubiberg-Ottobrunn 5</v>
      </c>
      <c r="E417" s="34">
        <f>Spielplan!F417</f>
        <v>52</v>
      </c>
    </row>
    <row r="418" spans="1:5" x14ac:dyDescent="0.35">
      <c r="A418" s="34">
        <f>Spielplan!A418</f>
        <v>0</v>
      </c>
      <c r="B418" s="34" t="str">
        <f>Spielplan!B418</f>
        <v>A-Ost</v>
      </c>
      <c r="C418" s="34" t="str">
        <f>Spielplan!C418</f>
        <v>6.Spieltag</v>
      </c>
      <c r="D418" s="34">
        <f>Spielplan!D418</f>
        <v>0</v>
      </c>
      <c r="E418" s="34">
        <f>Spielplan!F418</f>
        <v>53</v>
      </c>
    </row>
    <row r="419" spans="1:5" x14ac:dyDescent="0.35">
      <c r="A419" s="34">
        <f>Spielplan!A419</f>
        <v>0</v>
      </c>
      <c r="B419" s="34" t="str">
        <f>Spielplan!B419</f>
        <v>A-Ost</v>
      </c>
      <c r="C419" s="34" t="str">
        <f>Spielplan!C419</f>
        <v>6.Spieltag</v>
      </c>
      <c r="D419" s="34">
        <f>Spielplan!D419</f>
        <v>0</v>
      </c>
      <c r="E419" s="34">
        <f>Spielplan!F419</f>
        <v>54</v>
      </c>
    </row>
    <row r="420" spans="1:5" x14ac:dyDescent="0.35">
      <c r="A420" s="34">
        <f>Spielplan!A420</f>
        <v>0</v>
      </c>
      <c r="B420" s="34" t="str">
        <f>Spielplan!B420</f>
        <v>A-Ost</v>
      </c>
      <c r="C420" s="34" t="str">
        <f>Spielplan!C420</f>
        <v>7.Spieltag</v>
      </c>
      <c r="D420" s="34" t="str">
        <f>Spielplan!D420</f>
        <v>1. BC 1954 München 2</v>
      </c>
      <c r="E420" s="34">
        <f>Spielplan!F420</f>
        <v>55</v>
      </c>
    </row>
    <row r="421" spans="1:5" x14ac:dyDescent="0.35">
      <c r="A421" s="34">
        <f>Spielplan!A421</f>
        <v>0</v>
      </c>
      <c r="B421" s="34" t="str">
        <f>Spielplan!B421</f>
        <v>A-Ost</v>
      </c>
      <c r="C421" s="34" t="str">
        <f>Spielplan!C421</f>
        <v>7.Spieltag</v>
      </c>
      <c r="D421" s="34">
        <f>Spielplan!D421</f>
        <v>0</v>
      </c>
      <c r="E421" s="34">
        <f>Spielplan!F421</f>
        <v>56</v>
      </c>
    </row>
    <row r="422" spans="1:5" x14ac:dyDescent="0.35">
      <c r="A422" s="34">
        <f>Spielplan!A422</f>
        <v>0</v>
      </c>
      <c r="B422" s="34" t="str">
        <f>Spielplan!B422</f>
        <v>A-Ost</v>
      </c>
      <c r="C422" s="34" t="str">
        <f>Spielplan!C422</f>
        <v>7.Spieltag</v>
      </c>
      <c r="D422" s="34">
        <f>Spielplan!D422</f>
        <v>0</v>
      </c>
      <c r="E422" s="34">
        <f>Spielplan!F422</f>
        <v>57</v>
      </c>
    </row>
    <row r="423" spans="1:5" x14ac:dyDescent="0.35">
      <c r="A423" s="34">
        <f>Spielplan!A423</f>
        <v>0</v>
      </c>
      <c r="B423" s="34" t="str">
        <f>Spielplan!B423</f>
        <v>A-Ost</v>
      </c>
      <c r="C423" s="34" t="str">
        <f>Spielplan!C423</f>
        <v>7.Spieltag</v>
      </c>
      <c r="D423" s="34" t="str">
        <f>Spielplan!D423</f>
        <v>TV Markt Schwaben 1</v>
      </c>
      <c r="E423" s="34">
        <f>Spielplan!F423</f>
        <v>58</v>
      </c>
    </row>
    <row r="424" spans="1:5" x14ac:dyDescent="0.35">
      <c r="A424" s="34">
        <f>Spielplan!A424</f>
        <v>0</v>
      </c>
      <c r="B424" s="34" t="str">
        <f>Spielplan!B424</f>
        <v>A-Ost</v>
      </c>
      <c r="C424" s="34" t="str">
        <f>Spielplan!C424</f>
        <v>7.Spieltag</v>
      </c>
      <c r="D424" s="34">
        <f>Spielplan!D424</f>
        <v>0</v>
      </c>
      <c r="E424" s="34">
        <f>Spielplan!F424</f>
        <v>59</v>
      </c>
    </row>
    <row r="425" spans="1:5" x14ac:dyDescent="0.35">
      <c r="A425" s="34">
        <f>Spielplan!A425</f>
        <v>0</v>
      </c>
      <c r="B425" s="34" t="str">
        <f>Spielplan!B425</f>
        <v>A-Ost</v>
      </c>
      <c r="C425" s="34" t="str">
        <f>Spielplan!C425</f>
        <v>7.Spieltag</v>
      </c>
      <c r="D425" s="34">
        <f>Spielplan!D425</f>
        <v>0</v>
      </c>
      <c r="E425" s="34">
        <f>Spielplan!F425</f>
        <v>60</v>
      </c>
    </row>
    <row r="426" spans="1:5" x14ac:dyDescent="0.35">
      <c r="A426" s="34">
        <f>Spielplan!A426</f>
        <v>0</v>
      </c>
      <c r="B426" s="34" t="str">
        <f>Spielplan!B426</f>
        <v>A-Ost</v>
      </c>
      <c r="C426" s="34" t="str">
        <f>Spielplan!C426</f>
        <v>7.Spieltag</v>
      </c>
      <c r="D426" s="34" t="str">
        <f>Spielplan!D426</f>
        <v>TV 1868 Burghausen 1</v>
      </c>
      <c r="E426" s="34">
        <f>Spielplan!F426</f>
        <v>61</v>
      </c>
    </row>
    <row r="427" spans="1:5" x14ac:dyDescent="0.35">
      <c r="A427" s="34">
        <f>Spielplan!A427</f>
        <v>0</v>
      </c>
      <c r="B427" s="34" t="str">
        <f>Spielplan!B427</f>
        <v>A-Ost</v>
      </c>
      <c r="C427" s="34" t="str">
        <f>Spielplan!C427</f>
        <v>7.Spieltag</v>
      </c>
      <c r="D427" s="34">
        <f>Spielplan!D427</f>
        <v>0</v>
      </c>
      <c r="E427" s="34">
        <f>Spielplan!F427</f>
        <v>62</v>
      </c>
    </row>
    <row r="428" spans="1:5" x14ac:dyDescent="0.35">
      <c r="A428" s="34">
        <f>Spielplan!A428</f>
        <v>0</v>
      </c>
      <c r="B428" s="34" t="str">
        <f>Spielplan!B428</f>
        <v>A-Ost</v>
      </c>
      <c r="C428" s="34" t="str">
        <f>Spielplan!C428</f>
        <v>7.Spieltag</v>
      </c>
      <c r="D428" s="34">
        <f>Spielplan!D428</f>
        <v>0</v>
      </c>
      <c r="E428" s="34">
        <f>Spielplan!F428</f>
        <v>63</v>
      </c>
    </row>
    <row r="429" spans="1:5" x14ac:dyDescent="0.35">
      <c r="A429" s="34">
        <f>Spielplan!A429</f>
        <v>0</v>
      </c>
      <c r="B429" s="34" t="str">
        <f>Spielplan!B429</f>
        <v>B-Nord</v>
      </c>
      <c r="C429" s="34" t="str">
        <f>Spielplan!C429</f>
        <v>1.Spieltag</v>
      </c>
      <c r="D429" s="34" t="str">
        <f>Spielplan!D429</f>
        <v>SG Allianz-Unterföhring 2</v>
      </c>
      <c r="E429" s="34">
        <f>Spielplan!F429</f>
        <v>1</v>
      </c>
    </row>
    <row r="430" spans="1:5" x14ac:dyDescent="0.35">
      <c r="A430" s="34">
        <f>Spielplan!A430</f>
        <v>0</v>
      </c>
      <c r="B430" s="34" t="str">
        <f>Spielplan!B430</f>
        <v>B-Nord</v>
      </c>
      <c r="C430" s="34" t="str">
        <f>Spielplan!C430</f>
        <v>1.Spieltag</v>
      </c>
      <c r="D430" s="34">
        <f>Spielplan!D430</f>
        <v>0</v>
      </c>
      <c r="E430" s="34">
        <f>Spielplan!F430</f>
        <v>2</v>
      </c>
    </row>
    <row r="431" spans="1:5" x14ac:dyDescent="0.35">
      <c r="A431" s="34">
        <f>Spielplan!A431</f>
        <v>0</v>
      </c>
      <c r="B431" s="34" t="str">
        <f>Spielplan!B431</f>
        <v>B-Nord</v>
      </c>
      <c r="C431" s="34" t="str">
        <f>Spielplan!C431</f>
        <v>1.Spieltag</v>
      </c>
      <c r="D431" s="34">
        <f>Spielplan!D431</f>
        <v>0</v>
      </c>
      <c r="E431" s="34">
        <f>Spielplan!F431</f>
        <v>3</v>
      </c>
    </row>
    <row r="432" spans="1:5" x14ac:dyDescent="0.35">
      <c r="A432" s="34">
        <f>Spielplan!A432</f>
        <v>0</v>
      </c>
      <c r="B432" s="34" t="str">
        <f>Spielplan!B432</f>
        <v>B-Nord</v>
      </c>
      <c r="C432" s="34" t="str">
        <f>Spielplan!C432</f>
        <v>1.Spieltag</v>
      </c>
      <c r="D432" s="34" t="str">
        <f>Spielplan!D432</f>
        <v>DJK Ingolstadt 3</v>
      </c>
      <c r="E432" s="34">
        <f>Spielplan!F432</f>
        <v>4</v>
      </c>
    </row>
    <row r="433" spans="1:5" x14ac:dyDescent="0.35">
      <c r="A433" s="34">
        <f>Spielplan!A433</f>
        <v>0</v>
      </c>
      <c r="B433" s="34" t="str">
        <f>Spielplan!B433</f>
        <v>B-Nord</v>
      </c>
      <c r="C433" s="34" t="str">
        <f>Spielplan!C433</f>
        <v>1.Spieltag</v>
      </c>
      <c r="D433" s="34">
        <f>Spielplan!D433</f>
        <v>0</v>
      </c>
      <c r="E433" s="34">
        <f>Spielplan!F433</f>
        <v>5</v>
      </c>
    </row>
    <row r="434" spans="1:5" x14ac:dyDescent="0.35">
      <c r="A434" s="34">
        <f>Spielplan!A434</f>
        <v>0</v>
      </c>
      <c r="B434" s="34" t="str">
        <f>Spielplan!B434</f>
        <v>B-Nord</v>
      </c>
      <c r="C434" s="34" t="str">
        <f>Spielplan!C434</f>
        <v>1.Spieltag</v>
      </c>
      <c r="D434" s="34">
        <f>Spielplan!D434</f>
        <v>0</v>
      </c>
      <c r="E434" s="34">
        <f>Spielplan!F434</f>
        <v>6</v>
      </c>
    </row>
    <row r="435" spans="1:5" x14ac:dyDescent="0.35">
      <c r="A435" s="34">
        <f>Spielplan!A435</f>
        <v>0</v>
      </c>
      <c r="B435" s="34" t="str">
        <f>Spielplan!B435</f>
        <v>B-Nord</v>
      </c>
      <c r="C435" s="34" t="str">
        <f>Spielplan!C435</f>
        <v>1.Spieltag</v>
      </c>
      <c r="D435" s="34" t="str">
        <f>Spielplan!D435</f>
        <v>BC Freising 1969 2</v>
      </c>
      <c r="E435" s="34">
        <f>Spielplan!F435</f>
        <v>7</v>
      </c>
    </row>
    <row r="436" spans="1:5" x14ac:dyDescent="0.35">
      <c r="A436" s="34">
        <f>Spielplan!A436</f>
        <v>0</v>
      </c>
      <c r="B436" s="34" t="str">
        <f>Spielplan!B436</f>
        <v>B-Nord</v>
      </c>
      <c r="C436" s="34" t="str">
        <f>Spielplan!C436</f>
        <v>1.Spieltag</v>
      </c>
      <c r="D436" s="34">
        <f>Spielplan!D436</f>
        <v>0</v>
      </c>
      <c r="E436" s="34">
        <f>Spielplan!F436</f>
        <v>8</v>
      </c>
    </row>
    <row r="437" spans="1:5" x14ac:dyDescent="0.35">
      <c r="A437" s="34">
        <f>Spielplan!A437</f>
        <v>0</v>
      </c>
      <c r="B437" s="34" t="str">
        <f>Spielplan!B437</f>
        <v>B-Nord</v>
      </c>
      <c r="C437" s="34" t="str">
        <f>Spielplan!C437</f>
        <v>1.Spieltag</v>
      </c>
      <c r="D437" s="34">
        <f>Spielplan!D437</f>
        <v>0</v>
      </c>
      <c r="E437" s="34">
        <f>Spielplan!F437</f>
        <v>9</v>
      </c>
    </row>
    <row r="438" spans="1:5" x14ac:dyDescent="0.35">
      <c r="A438" s="34">
        <f>Spielplan!A438</f>
        <v>0</v>
      </c>
      <c r="B438" s="34" t="str">
        <f>Spielplan!B438</f>
        <v>B-Nord</v>
      </c>
      <c r="C438" s="34" t="str">
        <f>Spielplan!C438</f>
        <v>2.Spieltag</v>
      </c>
      <c r="D438" s="34" t="str">
        <f>Spielplan!D438</f>
        <v>SV Lohhof 5</v>
      </c>
      <c r="E438" s="34">
        <f>Spielplan!F438</f>
        <v>10</v>
      </c>
    </row>
    <row r="439" spans="1:5" x14ac:dyDescent="0.35">
      <c r="A439" s="34">
        <f>Spielplan!A439</f>
        <v>0</v>
      </c>
      <c r="B439" s="34" t="str">
        <f>Spielplan!B439</f>
        <v>B-Nord</v>
      </c>
      <c r="C439" s="34" t="str">
        <f>Spielplan!C439</f>
        <v>2.Spieltag</v>
      </c>
      <c r="D439" s="34">
        <f>Spielplan!D439</f>
        <v>0</v>
      </c>
      <c r="E439" s="34">
        <f>Spielplan!F439</f>
        <v>11</v>
      </c>
    </row>
    <row r="440" spans="1:5" x14ac:dyDescent="0.35">
      <c r="A440" s="34">
        <f>Spielplan!A440</f>
        <v>0</v>
      </c>
      <c r="B440" s="34" t="str">
        <f>Spielplan!B440</f>
        <v>B-Nord</v>
      </c>
      <c r="C440" s="34" t="str">
        <f>Spielplan!C440</f>
        <v>2.Spieltag</v>
      </c>
      <c r="D440" s="34">
        <f>Spielplan!D440</f>
        <v>0</v>
      </c>
      <c r="E440" s="34">
        <f>Spielplan!F440</f>
        <v>12</v>
      </c>
    </row>
    <row r="441" spans="1:5" x14ac:dyDescent="0.35">
      <c r="A441" s="34">
        <f>Spielplan!A441</f>
        <v>0</v>
      </c>
      <c r="B441" s="34" t="str">
        <f>Spielplan!B441</f>
        <v>B-Nord</v>
      </c>
      <c r="C441" s="34" t="str">
        <f>Spielplan!C441</f>
        <v>2.Spieltag</v>
      </c>
      <c r="D441" s="34" t="str">
        <f>Spielplan!D441</f>
        <v>BC Pfaffenhofen-Scheyern 2</v>
      </c>
      <c r="E441" s="34">
        <f>Spielplan!F441</f>
        <v>13</v>
      </c>
    </row>
    <row r="442" spans="1:5" x14ac:dyDescent="0.35">
      <c r="A442" s="34">
        <f>Spielplan!A442</f>
        <v>0</v>
      </c>
      <c r="B442" s="34" t="str">
        <f>Spielplan!B442</f>
        <v>B-Nord</v>
      </c>
      <c r="C442" s="34" t="str">
        <f>Spielplan!C442</f>
        <v>2.Spieltag</v>
      </c>
      <c r="D442" s="34">
        <f>Spielplan!D442</f>
        <v>0</v>
      </c>
      <c r="E442" s="34">
        <f>Spielplan!F442</f>
        <v>14</v>
      </c>
    </row>
    <row r="443" spans="1:5" x14ac:dyDescent="0.35">
      <c r="A443" s="34">
        <f>Spielplan!A443</f>
        <v>0</v>
      </c>
      <c r="B443" s="34" t="str">
        <f>Spielplan!B443</f>
        <v>B-Nord</v>
      </c>
      <c r="C443" s="34" t="str">
        <f>Spielplan!C443</f>
        <v>2.Spieltag</v>
      </c>
      <c r="D443" s="34">
        <f>Spielplan!D443</f>
        <v>0</v>
      </c>
      <c r="E443" s="34">
        <f>Spielplan!F443</f>
        <v>15</v>
      </c>
    </row>
    <row r="444" spans="1:5" x14ac:dyDescent="0.35">
      <c r="A444" s="34">
        <f>Spielplan!A444</f>
        <v>0</v>
      </c>
      <c r="B444" s="34" t="str">
        <f>Spielplan!B444</f>
        <v>B-Nord</v>
      </c>
      <c r="C444" s="34" t="str">
        <f>Spielplan!C444</f>
        <v>2.Spieltag</v>
      </c>
      <c r="D444" s="34" t="str">
        <f>Spielplan!D444</f>
        <v>BSV Neuburg 1</v>
      </c>
      <c r="E444" s="34">
        <f>Spielplan!F444</f>
        <v>16</v>
      </c>
    </row>
    <row r="445" spans="1:5" x14ac:dyDescent="0.35">
      <c r="A445" s="34">
        <f>Spielplan!A445</f>
        <v>0</v>
      </c>
      <c r="B445" s="34" t="str">
        <f>Spielplan!B445</f>
        <v>B-Nord</v>
      </c>
      <c r="C445" s="34" t="str">
        <f>Spielplan!C445</f>
        <v>2.Spieltag</v>
      </c>
      <c r="D445" s="34">
        <f>Spielplan!D445</f>
        <v>0</v>
      </c>
      <c r="E445" s="34">
        <f>Spielplan!F445</f>
        <v>17</v>
      </c>
    </row>
    <row r="446" spans="1:5" x14ac:dyDescent="0.35">
      <c r="A446" s="34">
        <f>Spielplan!A446</f>
        <v>0</v>
      </c>
      <c r="B446" s="34" t="str">
        <f>Spielplan!B446</f>
        <v>B-Nord</v>
      </c>
      <c r="C446" s="34" t="str">
        <f>Spielplan!C446</f>
        <v>2.Spieltag</v>
      </c>
      <c r="D446" s="34">
        <f>Spielplan!D446</f>
        <v>0</v>
      </c>
      <c r="E446" s="34">
        <f>Spielplan!F446</f>
        <v>18</v>
      </c>
    </row>
    <row r="447" spans="1:5" x14ac:dyDescent="0.35">
      <c r="A447" s="34">
        <f>Spielplan!A447</f>
        <v>0</v>
      </c>
      <c r="B447" s="34" t="str">
        <f>Spielplan!B447</f>
        <v>B-Nord</v>
      </c>
      <c r="C447" s="34" t="str">
        <f>Spielplan!C447</f>
        <v>3.Spieltag</v>
      </c>
      <c r="D447" s="34" t="str">
        <f>Spielplan!D447</f>
        <v>TSV 1897 Kösching 2</v>
      </c>
      <c r="E447" s="34">
        <f>Spielplan!F447</f>
        <v>19</v>
      </c>
    </row>
    <row r="448" spans="1:5" x14ac:dyDescent="0.35">
      <c r="A448" s="34">
        <f>Spielplan!A448</f>
        <v>0</v>
      </c>
      <c r="B448" s="34" t="str">
        <f>Spielplan!B448</f>
        <v>B-Nord</v>
      </c>
      <c r="C448" s="34" t="str">
        <f>Spielplan!C448</f>
        <v>3.Spieltag</v>
      </c>
      <c r="D448" s="34">
        <f>Spielplan!D448</f>
        <v>0</v>
      </c>
      <c r="E448" s="34">
        <f>Spielplan!F448</f>
        <v>20</v>
      </c>
    </row>
    <row r="449" spans="1:5" x14ac:dyDescent="0.35">
      <c r="A449" s="34">
        <f>Spielplan!A449</f>
        <v>0</v>
      </c>
      <c r="B449" s="34" t="str">
        <f>Spielplan!B449</f>
        <v>B-Nord</v>
      </c>
      <c r="C449" s="34" t="str">
        <f>Spielplan!C449</f>
        <v>3.Spieltag</v>
      </c>
      <c r="D449" s="34">
        <f>Spielplan!D449</f>
        <v>0</v>
      </c>
      <c r="E449" s="34">
        <f>Spielplan!F449</f>
        <v>21</v>
      </c>
    </row>
    <row r="450" spans="1:5" x14ac:dyDescent="0.35">
      <c r="A450" s="34">
        <f>Spielplan!A450</f>
        <v>0</v>
      </c>
      <c r="B450" s="34" t="str">
        <f>Spielplan!B450</f>
        <v>B-Nord</v>
      </c>
      <c r="C450" s="34" t="str">
        <f>Spielplan!C450</f>
        <v>3.Spieltag</v>
      </c>
      <c r="D450" s="34" t="str">
        <f>Spielplan!D450</f>
        <v>DJK Eichstätt 1</v>
      </c>
      <c r="E450" s="34">
        <f>Spielplan!F450</f>
        <v>22</v>
      </c>
    </row>
    <row r="451" spans="1:5" x14ac:dyDescent="0.35">
      <c r="A451" s="34">
        <f>Spielplan!A451</f>
        <v>0</v>
      </c>
      <c r="B451" s="34" t="str">
        <f>Spielplan!B451</f>
        <v>B-Nord</v>
      </c>
      <c r="C451" s="34" t="str">
        <f>Spielplan!C451</f>
        <v>3.Spieltag</v>
      </c>
      <c r="D451" s="34">
        <f>Spielplan!D451</f>
        <v>0</v>
      </c>
      <c r="E451" s="34">
        <f>Spielplan!F451</f>
        <v>23</v>
      </c>
    </row>
    <row r="452" spans="1:5" x14ac:dyDescent="0.35">
      <c r="A452" s="34">
        <f>Spielplan!A452</f>
        <v>0</v>
      </c>
      <c r="B452" s="34" t="str">
        <f>Spielplan!B452</f>
        <v>B-Nord</v>
      </c>
      <c r="C452" s="34" t="str">
        <f>Spielplan!C452</f>
        <v>3.Spieltag</v>
      </c>
      <c r="D452" s="34">
        <f>Spielplan!D452</f>
        <v>0</v>
      </c>
      <c r="E452" s="34">
        <f>Spielplan!F452</f>
        <v>24</v>
      </c>
    </row>
    <row r="453" spans="1:5" x14ac:dyDescent="0.35">
      <c r="A453" s="34">
        <f>Spielplan!A453</f>
        <v>0</v>
      </c>
      <c r="B453" s="34" t="str">
        <f>Spielplan!B453</f>
        <v>B-Nord</v>
      </c>
      <c r="C453" s="34" t="str">
        <f>Spielplan!C453</f>
        <v>3.Spieltag</v>
      </c>
      <c r="D453" s="34" t="str">
        <f>Spielplan!D453</f>
        <v>TSV Neufahrn 2</v>
      </c>
      <c r="E453" s="34">
        <f>Spielplan!F453</f>
        <v>25</v>
      </c>
    </row>
    <row r="454" spans="1:5" x14ac:dyDescent="0.35">
      <c r="A454" s="34">
        <f>Spielplan!A454</f>
        <v>0</v>
      </c>
      <c r="B454" s="34" t="str">
        <f>Spielplan!B454</f>
        <v>B-Nord</v>
      </c>
      <c r="C454" s="34" t="str">
        <f>Spielplan!C454</f>
        <v>3.Spieltag</v>
      </c>
      <c r="D454" s="34">
        <f>Spielplan!D454</f>
        <v>0</v>
      </c>
      <c r="E454" s="34">
        <f>Spielplan!F454</f>
        <v>26</v>
      </c>
    </row>
    <row r="455" spans="1:5" x14ac:dyDescent="0.35">
      <c r="A455" s="34">
        <f>Spielplan!A455</f>
        <v>0</v>
      </c>
      <c r="B455" s="34" t="str">
        <f>Spielplan!B455</f>
        <v>B-Nord</v>
      </c>
      <c r="C455" s="34" t="str">
        <f>Spielplan!C455</f>
        <v>3.Spieltag</v>
      </c>
      <c r="D455" s="34">
        <f>Spielplan!D455</f>
        <v>0</v>
      </c>
      <c r="E455" s="34">
        <f>Spielplan!F455</f>
        <v>27</v>
      </c>
    </row>
    <row r="456" spans="1:5" x14ac:dyDescent="0.35">
      <c r="A456" s="34">
        <f>Spielplan!A456</f>
        <v>0</v>
      </c>
      <c r="B456" s="34" t="str">
        <f>Spielplan!B456</f>
        <v>B-Nord</v>
      </c>
      <c r="C456" s="34" t="str">
        <f>Spielplan!C456</f>
        <v>4.Spieltag</v>
      </c>
      <c r="D456" s="34" t="str">
        <f>Spielplan!D456</f>
        <v>SV Lohhof 5</v>
      </c>
      <c r="E456" s="34">
        <f>Spielplan!F456</f>
        <v>28</v>
      </c>
    </row>
    <row r="457" spans="1:5" x14ac:dyDescent="0.35">
      <c r="A457" s="34">
        <f>Spielplan!A457</f>
        <v>0</v>
      </c>
      <c r="B457" s="34" t="str">
        <f>Spielplan!B457</f>
        <v>B-Nord</v>
      </c>
      <c r="C457" s="34" t="str">
        <f>Spielplan!C457</f>
        <v>4.Spieltag</v>
      </c>
      <c r="D457" s="34">
        <f>Spielplan!D457</f>
        <v>0</v>
      </c>
      <c r="E457" s="34">
        <f>Spielplan!F457</f>
        <v>29</v>
      </c>
    </row>
    <row r="458" spans="1:5" x14ac:dyDescent="0.35">
      <c r="A458" s="34">
        <f>Spielplan!A458</f>
        <v>0</v>
      </c>
      <c r="B458" s="34" t="str">
        <f>Spielplan!B458</f>
        <v>B-Nord</v>
      </c>
      <c r="C458" s="34" t="str">
        <f>Spielplan!C458</f>
        <v>4.Spieltag</v>
      </c>
      <c r="D458" s="34">
        <f>Spielplan!D458</f>
        <v>0</v>
      </c>
      <c r="E458" s="34">
        <f>Spielplan!F458</f>
        <v>30</v>
      </c>
    </row>
    <row r="459" spans="1:5" x14ac:dyDescent="0.35">
      <c r="A459" s="34">
        <f>Spielplan!A459</f>
        <v>0</v>
      </c>
      <c r="B459" s="34" t="str">
        <f>Spielplan!B459</f>
        <v>B-Nord</v>
      </c>
      <c r="C459" s="34" t="str">
        <f>Spielplan!C459</f>
        <v>4.Spieltag</v>
      </c>
      <c r="D459" s="34" t="str">
        <f>Spielplan!D459</f>
        <v>SG Allianz-Unterföhring 2</v>
      </c>
      <c r="E459" s="34">
        <f>Spielplan!F459</f>
        <v>31</v>
      </c>
    </row>
    <row r="460" spans="1:5" x14ac:dyDescent="0.35">
      <c r="A460" s="34">
        <f>Spielplan!A460</f>
        <v>0</v>
      </c>
      <c r="B460" s="34" t="str">
        <f>Spielplan!B460</f>
        <v>B-Nord</v>
      </c>
      <c r="C460" s="34" t="str">
        <f>Spielplan!C460</f>
        <v>4.Spieltag</v>
      </c>
      <c r="D460" s="34">
        <f>Spielplan!D460</f>
        <v>0</v>
      </c>
      <c r="E460" s="34">
        <f>Spielplan!F460</f>
        <v>32</v>
      </c>
    </row>
    <row r="461" spans="1:5" x14ac:dyDescent="0.35">
      <c r="A461" s="34">
        <f>Spielplan!A461</f>
        <v>0</v>
      </c>
      <c r="B461" s="34" t="str">
        <f>Spielplan!B461</f>
        <v>B-Nord</v>
      </c>
      <c r="C461" s="34" t="str">
        <f>Spielplan!C461</f>
        <v>4.Spieltag</v>
      </c>
      <c r="D461" s="34">
        <f>Spielplan!D461</f>
        <v>0</v>
      </c>
      <c r="E461" s="34">
        <f>Spielplan!F461</f>
        <v>33</v>
      </c>
    </row>
    <row r="462" spans="1:5" x14ac:dyDescent="0.35">
      <c r="A462" s="34">
        <f>Spielplan!A462</f>
        <v>0</v>
      </c>
      <c r="B462" s="34" t="str">
        <f>Spielplan!B462</f>
        <v>B-Nord</v>
      </c>
      <c r="C462" s="34" t="str">
        <f>Spielplan!C462</f>
        <v>4.Spieltag</v>
      </c>
      <c r="D462" s="34" t="str">
        <f>Spielplan!D462</f>
        <v>BC Freising 1969 2</v>
      </c>
      <c r="E462" s="34">
        <f>Spielplan!F462</f>
        <v>34</v>
      </c>
    </row>
    <row r="463" spans="1:5" x14ac:dyDescent="0.35">
      <c r="A463" s="34">
        <f>Spielplan!A463</f>
        <v>0</v>
      </c>
      <c r="B463" s="34" t="str">
        <f>Spielplan!B463</f>
        <v>B-Nord</v>
      </c>
      <c r="C463" s="34" t="str">
        <f>Spielplan!C463</f>
        <v>4.Spieltag</v>
      </c>
      <c r="D463" s="34">
        <f>Spielplan!D463</f>
        <v>0</v>
      </c>
      <c r="E463" s="34">
        <f>Spielplan!F463</f>
        <v>35</v>
      </c>
    </row>
    <row r="464" spans="1:5" x14ac:dyDescent="0.35">
      <c r="A464" s="34">
        <f>Spielplan!A464</f>
        <v>0</v>
      </c>
      <c r="B464" s="34" t="str">
        <f>Spielplan!B464</f>
        <v>B-Nord</v>
      </c>
      <c r="C464" s="34" t="str">
        <f>Spielplan!C464</f>
        <v>4.Spieltag</v>
      </c>
      <c r="D464" s="34">
        <f>Spielplan!D464</f>
        <v>0</v>
      </c>
      <c r="E464" s="34">
        <f>Spielplan!F464</f>
        <v>36</v>
      </c>
    </row>
    <row r="465" spans="1:5" x14ac:dyDescent="0.35">
      <c r="A465" s="34">
        <f>Spielplan!A465</f>
        <v>0</v>
      </c>
      <c r="B465" s="34" t="str">
        <f>Spielplan!B465</f>
        <v>B-Nord</v>
      </c>
      <c r="C465" s="34" t="str">
        <f>Spielplan!C465</f>
        <v>5.Spieltag</v>
      </c>
      <c r="D465" s="34" t="str">
        <f>Spielplan!D465</f>
        <v>BC Pfaffenhofen-Scheyern 2</v>
      </c>
      <c r="E465" s="34">
        <f>Spielplan!F465</f>
        <v>37</v>
      </c>
    </row>
    <row r="466" spans="1:5" x14ac:dyDescent="0.35">
      <c r="A466" s="34">
        <f>Spielplan!A466</f>
        <v>0</v>
      </c>
      <c r="B466" s="34" t="str">
        <f>Spielplan!B466</f>
        <v>B-Nord</v>
      </c>
      <c r="C466" s="34" t="str">
        <f>Spielplan!C466</f>
        <v>5.Spieltag</v>
      </c>
      <c r="D466" s="34">
        <f>Spielplan!D466</f>
        <v>0</v>
      </c>
      <c r="E466" s="34">
        <f>Spielplan!F466</f>
        <v>38</v>
      </c>
    </row>
    <row r="467" spans="1:5" x14ac:dyDescent="0.35">
      <c r="A467" s="34">
        <f>Spielplan!A467</f>
        <v>0</v>
      </c>
      <c r="B467" s="34" t="str">
        <f>Spielplan!B467</f>
        <v>B-Nord</v>
      </c>
      <c r="C467" s="34" t="str">
        <f>Spielplan!C467</f>
        <v>5.Spieltag</v>
      </c>
      <c r="D467" s="34">
        <f>Spielplan!D467</f>
        <v>0</v>
      </c>
      <c r="E467" s="34">
        <f>Spielplan!F467</f>
        <v>39</v>
      </c>
    </row>
    <row r="468" spans="1:5" x14ac:dyDescent="0.35">
      <c r="A468" s="34">
        <f>Spielplan!A468</f>
        <v>0</v>
      </c>
      <c r="B468" s="34" t="str">
        <f>Spielplan!B468</f>
        <v>B-Nord</v>
      </c>
      <c r="C468" s="34" t="str">
        <f>Spielplan!C468</f>
        <v>5.Spieltag</v>
      </c>
      <c r="D468" s="34" t="str">
        <f>Spielplan!D468</f>
        <v>DJK Ingolstadt 3</v>
      </c>
      <c r="E468" s="34">
        <f>Spielplan!F468</f>
        <v>40</v>
      </c>
    </row>
    <row r="469" spans="1:5" x14ac:dyDescent="0.35">
      <c r="A469" s="34">
        <f>Spielplan!A469</f>
        <v>0</v>
      </c>
      <c r="B469" s="34" t="str">
        <f>Spielplan!B469</f>
        <v>B-Nord</v>
      </c>
      <c r="C469" s="34" t="str">
        <f>Spielplan!C469</f>
        <v>5.Spieltag</v>
      </c>
      <c r="D469" s="34">
        <f>Spielplan!D469</f>
        <v>0</v>
      </c>
      <c r="E469" s="34">
        <f>Spielplan!F469</f>
        <v>41</v>
      </c>
    </row>
    <row r="470" spans="1:5" x14ac:dyDescent="0.35">
      <c r="A470" s="34">
        <f>Spielplan!A470</f>
        <v>0</v>
      </c>
      <c r="B470" s="34" t="str">
        <f>Spielplan!B470</f>
        <v>B-Nord</v>
      </c>
      <c r="C470" s="34" t="str">
        <f>Spielplan!C470</f>
        <v>5.Spieltag</v>
      </c>
      <c r="D470" s="34">
        <f>Spielplan!D470</f>
        <v>0</v>
      </c>
      <c r="E470" s="34">
        <f>Spielplan!F470</f>
        <v>42</v>
      </c>
    </row>
    <row r="471" spans="1:5" x14ac:dyDescent="0.35">
      <c r="A471" s="34">
        <f>Spielplan!A471</f>
        <v>0</v>
      </c>
      <c r="B471" s="34" t="str">
        <f>Spielplan!B471</f>
        <v>B-Nord</v>
      </c>
      <c r="C471" s="34" t="str">
        <f>Spielplan!C471</f>
        <v>5.Spieltag</v>
      </c>
      <c r="D471" s="34" t="str">
        <f>Spielplan!D471</f>
        <v>BC Freising 1969 2</v>
      </c>
      <c r="E471" s="34">
        <f>Spielplan!F471</f>
        <v>43</v>
      </c>
    </row>
    <row r="472" spans="1:5" x14ac:dyDescent="0.35">
      <c r="A472" s="34">
        <f>Spielplan!A472</f>
        <v>0</v>
      </c>
      <c r="B472" s="34" t="str">
        <f>Spielplan!B472</f>
        <v>B-Nord</v>
      </c>
      <c r="C472" s="34" t="str">
        <f>Spielplan!C472</f>
        <v>5.Spieltag</v>
      </c>
      <c r="D472" s="34">
        <f>Spielplan!D472</f>
        <v>0</v>
      </c>
      <c r="E472" s="34">
        <f>Spielplan!F472</f>
        <v>44</v>
      </c>
    </row>
    <row r="473" spans="1:5" x14ac:dyDescent="0.35">
      <c r="A473" s="34">
        <f>Spielplan!A473</f>
        <v>0</v>
      </c>
      <c r="B473" s="34" t="str">
        <f>Spielplan!B473</f>
        <v>B-Nord</v>
      </c>
      <c r="C473" s="34" t="str">
        <f>Spielplan!C473</f>
        <v>5.Spieltag</v>
      </c>
      <c r="D473" s="34">
        <f>Spielplan!D473</f>
        <v>0</v>
      </c>
      <c r="E473" s="34">
        <f>Spielplan!F473</f>
        <v>45</v>
      </c>
    </row>
    <row r="474" spans="1:5" x14ac:dyDescent="0.35">
      <c r="A474" s="34">
        <f>Spielplan!A474</f>
        <v>0</v>
      </c>
      <c r="B474" s="34" t="str">
        <f>Spielplan!B474</f>
        <v>B-Nord</v>
      </c>
      <c r="C474" s="34" t="str">
        <f>Spielplan!C474</f>
        <v>6.Spieltag</v>
      </c>
      <c r="D474" s="34" t="str">
        <f>Spielplan!D474</f>
        <v>SV Lohhof 5</v>
      </c>
      <c r="E474" s="34">
        <f>Spielplan!F474</f>
        <v>46</v>
      </c>
    </row>
    <row r="475" spans="1:5" x14ac:dyDescent="0.35">
      <c r="A475" s="34">
        <f>Spielplan!A475</f>
        <v>0</v>
      </c>
      <c r="B475" s="34" t="str">
        <f>Spielplan!B475</f>
        <v>B-Nord</v>
      </c>
      <c r="C475" s="34" t="str">
        <f>Spielplan!C475</f>
        <v>6.Spieltag</v>
      </c>
      <c r="D475" s="34">
        <f>Spielplan!D475</f>
        <v>0</v>
      </c>
      <c r="E475" s="34">
        <f>Spielplan!F475</f>
        <v>47</v>
      </c>
    </row>
    <row r="476" spans="1:5" x14ac:dyDescent="0.35">
      <c r="A476" s="34">
        <f>Spielplan!A476</f>
        <v>0</v>
      </c>
      <c r="B476" s="34" t="str">
        <f>Spielplan!B476</f>
        <v>B-Nord</v>
      </c>
      <c r="C476" s="34" t="str">
        <f>Spielplan!C476</f>
        <v>6.Spieltag</v>
      </c>
      <c r="D476" s="34">
        <f>Spielplan!D476</f>
        <v>0</v>
      </c>
      <c r="E476" s="34">
        <f>Spielplan!F476</f>
        <v>48</v>
      </c>
    </row>
    <row r="477" spans="1:5" x14ac:dyDescent="0.35">
      <c r="A477" s="34">
        <f>Spielplan!A477</f>
        <v>0</v>
      </c>
      <c r="B477" s="34" t="str">
        <f>Spielplan!B477</f>
        <v>B-Nord</v>
      </c>
      <c r="C477" s="34" t="str">
        <f>Spielplan!C477</f>
        <v>6.Spieltag</v>
      </c>
      <c r="D477" s="34" t="str">
        <f>Spielplan!D477</f>
        <v>BSV Neuburg 1</v>
      </c>
      <c r="E477" s="34">
        <f>Spielplan!F477</f>
        <v>49</v>
      </c>
    </row>
    <row r="478" spans="1:5" x14ac:dyDescent="0.35">
      <c r="A478" s="34">
        <f>Spielplan!A478</f>
        <v>0</v>
      </c>
      <c r="B478" s="34" t="str">
        <f>Spielplan!B478</f>
        <v>B-Nord</v>
      </c>
      <c r="C478" s="34" t="str">
        <f>Spielplan!C478</f>
        <v>6.Spieltag</v>
      </c>
      <c r="D478" s="34">
        <f>Spielplan!D478</f>
        <v>0</v>
      </c>
      <c r="E478" s="34">
        <f>Spielplan!F478</f>
        <v>50</v>
      </c>
    </row>
    <row r="479" spans="1:5" x14ac:dyDescent="0.35">
      <c r="A479" s="34">
        <f>Spielplan!A479</f>
        <v>0</v>
      </c>
      <c r="B479" s="34" t="str">
        <f>Spielplan!B479</f>
        <v>B-Nord</v>
      </c>
      <c r="C479" s="34" t="str">
        <f>Spielplan!C479</f>
        <v>6.Spieltag</v>
      </c>
      <c r="D479" s="34">
        <f>Spielplan!D479</f>
        <v>0</v>
      </c>
      <c r="E479" s="34">
        <f>Spielplan!F479</f>
        <v>51</v>
      </c>
    </row>
    <row r="480" spans="1:5" x14ac:dyDescent="0.35">
      <c r="A480" s="34">
        <f>Spielplan!A480</f>
        <v>0</v>
      </c>
      <c r="B480" s="34" t="str">
        <f>Spielplan!B480</f>
        <v>B-Nord</v>
      </c>
      <c r="C480" s="34" t="str">
        <f>Spielplan!C480</f>
        <v>6.Spieltag</v>
      </c>
      <c r="D480" s="34" t="str">
        <f>Spielplan!D480</f>
        <v>TSV Neufahrn 2</v>
      </c>
      <c r="E480" s="34">
        <f>Spielplan!F480</f>
        <v>52</v>
      </c>
    </row>
    <row r="481" spans="1:5" x14ac:dyDescent="0.35">
      <c r="A481" s="34">
        <f>Spielplan!A481</f>
        <v>0</v>
      </c>
      <c r="B481" s="34" t="str">
        <f>Spielplan!B481</f>
        <v>B-Nord</v>
      </c>
      <c r="C481" s="34" t="str">
        <f>Spielplan!C481</f>
        <v>6.Spieltag</v>
      </c>
      <c r="D481" s="34">
        <f>Spielplan!D481</f>
        <v>0</v>
      </c>
      <c r="E481" s="34">
        <f>Spielplan!F481</f>
        <v>53</v>
      </c>
    </row>
    <row r="482" spans="1:5" x14ac:dyDescent="0.35">
      <c r="A482" s="34">
        <f>Spielplan!A482</f>
        <v>0</v>
      </c>
      <c r="B482" s="34" t="str">
        <f>Spielplan!B482</f>
        <v>B-Nord</v>
      </c>
      <c r="C482" s="34" t="str">
        <f>Spielplan!C482</f>
        <v>6.Spieltag</v>
      </c>
      <c r="D482" s="34">
        <f>Spielplan!D482</f>
        <v>0</v>
      </c>
      <c r="E482" s="34">
        <f>Spielplan!F482</f>
        <v>54</v>
      </c>
    </row>
    <row r="483" spans="1:5" x14ac:dyDescent="0.35">
      <c r="A483" s="34">
        <f>Spielplan!A483</f>
        <v>0</v>
      </c>
      <c r="B483" s="34" t="str">
        <f>Spielplan!B483</f>
        <v>B-Nord</v>
      </c>
      <c r="C483" s="34" t="str">
        <f>Spielplan!C483</f>
        <v>7.Spieltag</v>
      </c>
      <c r="D483" s="34" t="str">
        <f>Spielplan!D483</f>
        <v>SG Allianz-Unterföhring 2</v>
      </c>
      <c r="E483" s="34">
        <f>Spielplan!F483</f>
        <v>55</v>
      </c>
    </row>
    <row r="484" spans="1:5" x14ac:dyDescent="0.35">
      <c r="A484" s="34">
        <f>Spielplan!A484</f>
        <v>0</v>
      </c>
      <c r="B484" s="34" t="str">
        <f>Spielplan!B484</f>
        <v>B-Nord</v>
      </c>
      <c r="C484" s="34" t="str">
        <f>Spielplan!C484</f>
        <v>7.Spieltag</v>
      </c>
      <c r="D484" s="34">
        <f>Spielplan!D484</f>
        <v>0</v>
      </c>
      <c r="E484" s="34">
        <f>Spielplan!F484</f>
        <v>56</v>
      </c>
    </row>
    <row r="485" spans="1:5" x14ac:dyDescent="0.35">
      <c r="A485" s="34">
        <f>Spielplan!A485</f>
        <v>0</v>
      </c>
      <c r="B485" s="34" t="str">
        <f>Spielplan!B485</f>
        <v>B-Nord</v>
      </c>
      <c r="C485" s="34" t="str">
        <f>Spielplan!C485</f>
        <v>7.Spieltag</v>
      </c>
      <c r="D485" s="34">
        <f>Spielplan!D485</f>
        <v>0</v>
      </c>
      <c r="E485" s="34">
        <f>Spielplan!F485</f>
        <v>57</v>
      </c>
    </row>
    <row r="486" spans="1:5" x14ac:dyDescent="0.35">
      <c r="A486" s="34">
        <f>Spielplan!A486</f>
        <v>0</v>
      </c>
      <c r="B486" s="34" t="str">
        <f>Spielplan!B486</f>
        <v>B-Nord</v>
      </c>
      <c r="C486" s="34" t="str">
        <f>Spielplan!C486</f>
        <v>7.Spieltag</v>
      </c>
      <c r="D486" s="34" t="str">
        <f>Spielplan!D486</f>
        <v>TSV 1897 Kösching 2</v>
      </c>
      <c r="E486" s="34">
        <f>Spielplan!F486</f>
        <v>58</v>
      </c>
    </row>
    <row r="487" spans="1:5" x14ac:dyDescent="0.35">
      <c r="A487" s="34">
        <f>Spielplan!A487</f>
        <v>0</v>
      </c>
      <c r="B487" s="34" t="str">
        <f>Spielplan!B487</f>
        <v>B-Nord</v>
      </c>
      <c r="C487" s="34" t="str">
        <f>Spielplan!C487</f>
        <v>7.Spieltag</v>
      </c>
      <c r="D487" s="34">
        <f>Spielplan!D487</f>
        <v>0</v>
      </c>
      <c r="E487" s="34">
        <f>Spielplan!F487</f>
        <v>59</v>
      </c>
    </row>
    <row r="488" spans="1:5" x14ac:dyDescent="0.35">
      <c r="A488" s="34">
        <f>Spielplan!A488</f>
        <v>0</v>
      </c>
      <c r="B488" s="34" t="str">
        <f>Spielplan!B488</f>
        <v>B-Nord</v>
      </c>
      <c r="C488" s="34" t="str">
        <f>Spielplan!C488</f>
        <v>7.Spieltag</v>
      </c>
      <c r="D488" s="34">
        <f>Spielplan!D488</f>
        <v>0</v>
      </c>
      <c r="E488" s="34">
        <f>Spielplan!F488</f>
        <v>60</v>
      </c>
    </row>
    <row r="489" spans="1:5" x14ac:dyDescent="0.35">
      <c r="A489" s="34">
        <f>Spielplan!A489</f>
        <v>0</v>
      </c>
      <c r="B489" s="34" t="str">
        <f>Spielplan!B489</f>
        <v>B-Nord</v>
      </c>
      <c r="C489" s="34" t="str">
        <f>Spielplan!C489</f>
        <v>7.Spieltag</v>
      </c>
      <c r="D489" s="34" t="str">
        <f>Spielplan!D489</f>
        <v>DJK Eichstätt 1</v>
      </c>
      <c r="E489" s="34">
        <f>Spielplan!F489</f>
        <v>61</v>
      </c>
    </row>
    <row r="490" spans="1:5" x14ac:dyDescent="0.35">
      <c r="A490" s="34">
        <f>Spielplan!A490</f>
        <v>0</v>
      </c>
      <c r="B490" s="34" t="str">
        <f>Spielplan!B490</f>
        <v>B-Nord</v>
      </c>
      <c r="C490" s="34" t="str">
        <f>Spielplan!C490</f>
        <v>7.Spieltag</v>
      </c>
      <c r="D490" s="34">
        <f>Spielplan!D490</f>
        <v>0</v>
      </c>
      <c r="E490" s="34">
        <f>Spielplan!F490</f>
        <v>62</v>
      </c>
    </row>
    <row r="491" spans="1:5" x14ac:dyDescent="0.35">
      <c r="A491" s="34">
        <f>Spielplan!A491</f>
        <v>0</v>
      </c>
      <c r="B491" s="34" t="str">
        <f>Spielplan!B491</f>
        <v>B-Nord</v>
      </c>
      <c r="C491" s="34" t="str">
        <f>Spielplan!C491</f>
        <v>7.Spieltag</v>
      </c>
      <c r="D491" s="34">
        <f>Spielplan!D491</f>
        <v>0</v>
      </c>
      <c r="E491" s="34">
        <f>Spielplan!F491</f>
        <v>63</v>
      </c>
    </row>
    <row r="492" spans="1:5" x14ac:dyDescent="0.35">
      <c r="A492" s="34">
        <f>Spielplan!A492</f>
        <v>0</v>
      </c>
      <c r="B492" s="34" t="str">
        <f>Spielplan!B492</f>
        <v>B-West</v>
      </c>
      <c r="C492" s="34" t="str">
        <f>Spielplan!C492</f>
        <v>1.Spieltag</v>
      </c>
      <c r="D492" s="34" t="str">
        <f>Spielplan!D492</f>
        <v>ESV Neuaubing 2</v>
      </c>
      <c r="E492" s="34">
        <f>Spielplan!F492</f>
        <v>1</v>
      </c>
    </row>
    <row r="493" spans="1:5" x14ac:dyDescent="0.35">
      <c r="A493" s="34">
        <f>Spielplan!A493</f>
        <v>0</v>
      </c>
      <c r="B493" s="34" t="str">
        <f>Spielplan!B493</f>
        <v>B-West</v>
      </c>
      <c r="C493" s="34" t="str">
        <f>Spielplan!C493</f>
        <v>1.Spieltag</v>
      </c>
      <c r="D493" s="34">
        <f>Spielplan!D493</f>
        <v>0</v>
      </c>
      <c r="E493" s="34">
        <f>Spielplan!F493</f>
        <v>2</v>
      </c>
    </row>
    <row r="494" spans="1:5" x14ac:dyDescent="0.35">
      <c r="A494" s="34">
        <f>Spielplan!A494</f>
        <v>0</v>
      </c>
      <c r="B494" s="34" t="str">
        <f>Spielplan!B494</f>
        <v>B-West</v>
      </c>
      <c r="C494" s="34" t="str">
        <f>Spielplan!C494</f>
        <v>1.Spieltag</v>
      </c>
      <c r="D494" s="34">
        <f>Spielplan!D494</f>
        <v>0</v>
      </c>
      <c r="E494" s="34">
        <f>Spielplan!F494</f>
        <v>3</v>
      </c>
    </row>
    <row r="495" spans="1:5" x14ac:dyDescent="0.35">
      <c r="A495" s="34">
        <f>Spielplan!A495</f>
        <v>0</v>
      </c>
      <c r="B495" s="34" t="str">
        <f>Spielplan!B495</f>
        <v>B-West</v>
      </c>
      <c r="C495" s="34" t="str">
        <f>Spielplan!C495</f>
        <v>1.Spieltag</v>
      </c>
      <c r="D495" s="34" t="str">
        <f>Spielplan!D495</f>
        <v>Vfl Kaufering 2</v>
      </c>
      <c r="E495" s="34">
        <f>Spielplan!F495</f>
        <v>4</v>
      </c>
    </row>
    <row r="496" spans="1:5" x14ac:dyDescent="0.35">
      <c r="A496" s="34">
        <f>Spielplan!A496</f>
        <v>0</v>
      </c>
      <c r="B496" s="34" t="str">
        <f>Spielplan!B496</f>
        <v>B-West</v>
      </c>
      <c r="C496" s="34" t="str">
        <f>Spielplan!C496</f>
        <v>1.Spieltag</v>
      </c>
      <c r="D496" s="34">
        <f>Spielplan!D496</f>
        <v>0</v>
      </c>
      <c r="E496" s="34">
        <f>Spielplan!F496</f>
        <v>5</v>
      </c>
    </row>
    <row r="497" spans="1:5" x14ac:dyDescent="0.35">
      <c r="A497" s="34">
        <f>Spielplan!A497</f>
        <v>0</v>
      </c>
      <c r="B497" s="34" t="str">
        <f>Spielplan!B497</f>
        <v>B-West</v>
      </c>
      <c r="C497" s="34" t="str">
        <f>Spielplan!C497</f>
        <v>1.Spieltag</v>
      </c>
      <c r="D497" s="34">
        <f>Spielplan!D497</f>
        <v>0</v>
      </c>
      <c r="E497" s="34">
        <f>Spielplan!F497</f>
        <v>6</v>
      </c>
    </row>
    <row r="498" spans="1:5" x14ac:dyDescent="0.35">
      <c r="A498" s="34">
        <f>Spielplan!A498</f>
        <v>0</v>
      </c>
      <c r="B498" s="34" t="str">
        <f>Spielplan!B498</f>
        <v>B-West</v>
      </c>
      <c r="C498" s="34" t="str">
        <f>Spielplan!C498</f>
        <v>1.Spieltag</v>
      </c>
      <c r="D498" s="34" t="str">
        <f>Spielplan!D498</f>
        <v>TSV Eintracht Karlsfeld 2</v>
      </c>
      <c r="E498" s="34">
        <f>Spielplan!F498</f>
        <v>7</v>
      </c>
    </row>
    <row r="499" spans="1:5" x14ac:dyDescent="0.35">
      <c r="A499" s="34">
        <f>Spielplan!A499</f>
        <v>0</v>
      </c>
      <c r="B499" s="34" t="str">
        <f>Spielplan!B499</f>
        <v>B-West</v>
      </c>
      <c r="C499" s="34" t="str">
        <f>Spielplan!C499</f>
        <v>1.Spieltag</v>
      </c>
      <c r="D499" s="34">
        <f>Spielplan!D499</f>
        <v>0</v>
      </c>
      <c r="E499" s="34">
        <f>Spielplan!F499</f>
        <v>8</v>
      </c>
    </row>
    <row r="500" spans="1:5" x14ac:dyDescent="0.35">
      <c r="A500" s="34">
        <f>Spielplan!A500</f>
        <v>0</v>
      </c>
      <c r="B500" s="34" t="str">
        <f>Spielplan!B500</f>
        <v>B-West</v>
      </c>
      <c r="C500" s="34" t="str">
        <f>Spielplan!C500</f>
        <v>1.Spieltag</v>
      </c>
      <c r="D500" s="34">
        <f>Spielplan!D500</f>
        <v>0</v>
      </c>
      <c r="E500" s="34">
        <f>Spielplan!F500</f>
        <v>9</v>
      </c>
    </row>
    <row r="501" spans="1:5" x14ac:dyDescent="0.35">
      <c r="A501" s="34">
        <f>Spielplan!A501</f>
        <v>0</v>
      </c>
      <c r="B501" s="34" t="str">
        <f>Spielplan!B501</f>
        <v>B-West</v>
      </c>
      <c r="C501" s="34" t="str">
        <f>Spielplan!C501</f>
        <v>2.Spieltag</v>
      </c>
      <c r="D501" s="34" t="str">
        <f>Spielplan!D501</f>
        <v>SG Unterpfaffenhofen-Germering 2</v>
      </c>
      <c r="E501" s="34">
        <f>Spielplan!F501</f>
        <v>10</v>
      </c>
    </row>
    <row r="502" spans="1:5" x14ac:dyDescent="0.35">
      <c r="A502" s="34">
        <f>Spielplan!A502</f>
        <v>0</v>
      </c>
      <c r="B502" s="34" t="str">
        <f>Spielplan!B502</f>
        <v>B-West</v>
      </c>
      <c r="C502" s="34" t="str">
        <f>Spielplan!C502</f>
        <v>2.Spieltag</v>
      </c>
      <c r="D502" s="34">
        <f>Spielplan!D502</f>
        <v>0</v>
      </c>
      <c r="E502" s="34">
        <f>Spielplan!F502</f>
        <v>11</v>
      </c>
    </row>
    <row r="503" spans="1:5" x14ac:dyDescent="0.35">
      <c r="A503" s="34">
        <f>Spielplan!A503</f>
        <v>0</v>
      </c>
      <c r="B503" s="34" t="str">
        <f>Spielplan!B503</f>
        <v>B-West</v>
      </c>
      <c r="C503" s="34" t="str">
        <f>Spielplan!C503</f>
        <v>2.Spieltag</v>
      </c>
      <c r="D503" s="34">
        <f>Spielplan!D503</f>
        <v>0</v>
      </c>
      <c r="E503" s="34">
        <f>Spielplan!F503</f>
        <v>12</v>
      </c>
    </row>
    <row r="504" spans="1:5" x14ac:dyDescent="0.35">
      <c r="A504" s="34">
        <f>Spielplan!A504</f>
        <v>0</v>
      </c>
      <c r="B504" s="34" t="str">
        <f>Spielplan!B504</f>
        <v>B-West</v>
      </c>
      <c r="C504" s="34" t="str">
        <f>Spielplan!C504</f>
        <v>2.Spieltag</v>
      </c>
      <c r="D504" s="34" t="str">
        <f>Spielplan!D504</f>
        <v>SV Esting 1</v>
      </c>
      <c r="E504" s="34">
        <f>Spielplan!F504</f>
        <v>13</v>
      </c>
    </row>
    <row r="505" spans="1:5" x14ac:dyDescent="0.35">
      <c r="A505" s="34">
        <f>Spielplan!A505</f>
        <v>0</v>
      </c>
      <c r="B505" s="34" t="str">
        <f>Spielplan!B505</f>
        <v>B-West</v>
      </c>
      <c r="C505" s="34" t="str">
        <f>Spielplan!C505</f>
        <v>2.Spieltag</v>
      </c>
      <c r="D505" s="34">
        <f>Spielplan!D505</f>
        <v>0</v>
      </c>
      <c r="E505" s="34">
        <f>Spielplan!F505</f>
        <v>14</v>
      </c>
    </row>
    <row r="506" spans="1:5" x14ac:dyDescent="0.35">
      <c r="A506" s="34">
        <f>Spielplan!A506</f>
        <v>0</v>
      </c>
      <c r="B506" s="34" t="str">
        <f>Spielplan!B506</f>
        <v>B-West</v>
      </c>
      <c r="C506" s="34" t="str">
        <f>Spielplan!C506</f>
        <v>2.Spieltag</v>
      </c>
      <c r="D506" s="34">
        <f>Spielplan!D506</f>
        <v>0</v>
      </c>
      <c r="E506" s="34">
        <f>Spielplan!F506</f>
        <v>15</v>
      </c>
    </row>
    <row r="507" spans="1:5" x14ac:dyDescent="0.35">
      <c r="A507" s="34">
        <f>Spielplan!A507</f>
        <v>0</v>
      </c>
      <c r="B507" s="34" t="str">
        <f>Spielplan!B507</f>
        <v>B-West</v>
      </c>
      <c r="C507" s="34" t="str">
        <f>Spielplan!C507</f>
        <v>2.Spieltag</v>
      </c>
      <c r="D507" s="34" t="str">
        <f>Spielplan!D507</f>
        <v>FT München-Blumenau 2</v>
      </c>
      <c r="E507" s="34">
        <f>Spielplan!F507</f>
        <v>16</v>
      </c>
    </row>
    <row r="508" spans="1:5" x14ac:dyDescent="0.35">
      <c r="A508" s="34">
        <f>Spielplan!A508</f>
        <v>0</v>
      </c>
      <c r="B508" s="34" t="str">
        <f>Spielplan!B508</f>
        <v>B-West</v>
      </c>
      <c r="C508" s="34" t="str">
        <f>Spielplan!C508</f>
        <v>2.Spieltag</v>
      </c>
      <c r="D508" s="34">
        <f>Spielplan!D508</f>
        <v>0</v>
      </c>
      <c r="E508" s="34">
        <f>Spielplan!F508</f>
        <v>17</v>
      </c>
    </row>
    <row r="509" spans="1:5" x14ac:dyDescent="0.35">
      <c r="A509" s="34">
        <f>Spielplan!A509</f>
        <v>0</v>
      </c>
      <c r="B509" s="34" t="str">
        <f>Spielplan!B509</f>
        <v>B-West</v>
      </c>
      <c r="C509" s="34" t="str">
        <f>Spielplan!C509</f>
        <v>2.Spieltag</v>
      </c>
      <c r="D509" s="34">
        <f>Spielplan!D509</f>
        <v>0</v>
      </c>
      <c r="E509" s="34">
        <f>Spielplan!F509</f>
        <v>18</v>
      </c>
    </row>
    <row r="510" spans="1:5" x14ac:dyDescent="0.35">
      <c r="A510" s="34">
        <f>Spielplan!A510</f>
        <v>0</v>
      </c>
      <c r="B510" s="34" t="str">
        <f>Spielplan!B510</f>
        <v>B-West</v>
      </c>
      <c r="C510" s="34" t="str">
        <f>Spielplan!C510</f>
        <v>3.Spieltag</v>
      </c>
      <c r="D510" s="34" t="str">
        <f>Spielplan!D510</f>
        <v>SG Giliching / Angelsried 1</v>
      </c>
      <c r="E510" s="34">
        <f>Spielplan!F510</f>
        <v>19</v>
      </c>
    </row>
    <row r="511" spans="1:5" x14ac:dyDescent="0.35">
      <c r="A511" s="34">
        <f>Spielplan!A511</f>
        <v>0</v>
      </c>
      <c r="B511" s="34" t="str">
        <f>Spielplan!B511</f>
        <v>B-West</v>
      </c>
      <c r="C511" s="34" t="str">
        <f>Spielplan!C511</f>
        <v>3.Spieltag</v>
      </c>
      <c r="D511" s="34">
        <f>Spielplan!D511</f>
        <v>0</v>
      </c>
      <c r="E511" s="34">
        <f>Spielplan!F511</f>
        <v>20</v>
      </c>
    </row>
    <row r="512" spans="1:5" x14ac:dyDescent="0.35">
      <c r="A512" s="34">
        <f>Spielplan!A512</f>
        <v>0</v>
      </c>
      <c r="B512" s="34" t="str">
        <f>Spielplan!B512</f>
        <v>B-West</v>
      </c>
      <c r="C512" s="34" t="str">
        <f>Spielplan!C512</f>
        <v>3.Spieltag</v>
      </c>
      <c r="D512" s="34">
        <f>Spielplan!D512</f>
        <v>0</v>
      </c>
      <c r="E512" s="34">
        <f>Spielplan!F512</f>
        <v>21</v>
      </c>
    </row>
    <row r="513" spans="1:5" x14ac:dyDescent="0.35">
      <c r="A513" s="34">
        <f>Spielplan!A513</f>
        <v>0</v>
      </c>
      <c r="B513" s="34" t="str">
        <f>Spielplan!B513</f>
        <v>B-West</v>
      </c>
      <c r="C513" s="34" t="str">
        <f>Spielplan!C513</f>
        <v>3.Spieltag</v>
      </c>
      <c r="D513" s="34" t="str">
        <f>Spielplan!D513</f>
        <v>TSV Türkenfeld 1923 1</v>
      </c>
      <c r="E513" s="34">
        <f>Spielplan!F513</f>
        <v>22</v>
      </c>
    </row>
    <row r="514" spans="1:5" x14ac:dyDescent="0.35">
      <c r="A514" s="34">
        <f>Spielplan!A514</f>
        <v>0</v>
      </c>
      <c r="B514" s="34" t="str">
        <f>Spielplan!B514</f>
        <v>B-West</v>
      </c>
      <c r="C514" s="34" t="str">
        <f>Spielplan!C514</f>
        <v>3.Spieltag</v>
      </c>
      <c r="D514" s="34">
        <f>Spielplan!D514</f>
        <v>0</v>
      </c>
      <c r="E514" s="34">
        <f>Spielplan!F514</f>
        <v>23</v>
      </c>
    </row>
    <row r="515" spans="1:5" x14ac:dyDescent="0.35">
      <c r="A515" s="34">
        <f>Spielplan!A515</f>
        <v>0</v>
      </c>
      <c r="B515" s="34" t="str">
        <f>Spielplan!B515</f>
        <v>B-West</v>
      </c>
      <c r="C515" s="34" t="str">
        <f>Spielplan!C515</f>
        <v>3.Spieltag</v>
      </c>
      <c r="D515" s="34">
        <f>Spielplan!D515</f>
        <v>0</v>
      </c>
      <c r="E515" s="34">
        <f>Spielplan!F515</f>
        <v>24</v>
      </c>
    </row>
    <row r="516" spans="1:5" x14ac:dyDescent="0.35">
      <c r="A516" s="34">
        <f>Spielplan!A516</f>
        <v>0</v>
      </c>
      <c r="B516" s="34" t="str">
        <f>Spielplan!B516</f>
        <v>B-West</v>
      </c>
      <c r="C516" s="34" t="str">
        <f>Spielplan!C516</f>
        <v>3.Spieltag</v>
      </c>
      <c r="D516" s="34" t="str">
        <f>Spielplan!D516</f>
        <v>SG Unterpfaffenhofen-Germering 3</v>
      </c>
      <c r="E516" s="34">
        <f>Spielplan!F516</f>
        <v>25</v>
      </c>
    </row>
    <row r="517" spans="1:5" x14ac:dyDescent="0.35">
      <c r="A517" s="34">
        <f>Spielplan!A517</f>
        <v>0</v>
      </c>
      <c r="B517" s="34" t="str">
        <f>Spielplan!B517</f>
        <v>B-West</v>
      </c>
      <c r="C517" s="34" t="str">
        <f>Spielplan!C517</f>
        <v>3.Spieltag</v>
      </c>
      <c r="D517" s="34">
        <f>Spielplan!D517</f>
        <v>0</v>
      </c>
      <c r="E517" s="34">
        <f>Spielplan!F517</f>
        <v>26</v>
      </c>
    </row>
    <row r="518" spans="1:5" x14ac:dyDescent="0.35">
      <c r="A518" s="34">
        <f>Spielplan!A518</f>
        <v>0</v>
      </c>
      <c r="B518" s="34" t="str">
        <f>Spielplan!B518</f>
        <v>B-West</v>
      </c>
      <c r="C518" s="34" t="str">
        <f>Spielplan!C518</f>
        <v>3.Spieltag</v>
      </c>
      <c r="D518" s="34">
        <f>Spielplan!D518</f>
        <v>0</v>
      </c>
      <c r="E518" s="34">
        <f>Spielplan!F518</f>
        <v>27</v>
      </c>
    </row>
    <row r="519" spans="1:5" x14ac:dyDescent="0.35">
      <c r="A519" s="34">
        <f>Spielplan!A519</f>
        <v>0</v>
      </c>
      <c r="B519" s="34" t="str">
        <f>Spielplan!B519</f>
        <v>B-West</v>
      </c>
      <c r="C519" s="34" t="str">
        <f>Spielplan!C519</f>
        <v>4.Spieltag</v>
      </c>
      <c r="D519" s="34" t="str">
        <f>Spielplan!D519</f>
        <v>SG Unterpfaffenhofen-Germering 2</v>
      </c>
      <c r="E519" s="34">
        <f>Spielplan!F519</f>
        <v>28</v>
      </c>
    </row>
    <row r="520" spans="1:5" x14ac:dyDescent="0.35">
      <c r="A520" s="34">
        <f>Spielplan!A520</f>
        <v>0</v>
      </c>
      <c r="B520" s="34" t="str">
        <f>Spielplan!B520</f>
        <v>B-West</v>
      </c>
      <c r="C520" s="34" t="str">
        <f>Spielplan!C520</f>
        <v>4.Spieltag</v>
      </c>
      <c r="D520" s="34">
        <f>Spielplan!D520</f>
        <v>0</v>
      </c>
      <c r="E520" s="34">
        <f>Spielplan!F520</f>
        <v>29</v>
      </c>
    </row>
    <row r="521" spans="1:5" x14ac:dyDescent="0.35">
      <c r="A521" s="34">
        <f>Spielplan!A521</f>
        <v>0</v>
      </c>
      <c r="B521" s="34" t="str">
        <f>Spielplan!B521</f>
        <v>B-West</v>
      </c>
      <c r="C521" s="34" t="str">
        <f>Spielplan!C521</f>
        <v>4.Spieltag</v>
      </c>
      <c r="D521" s="34">
        <f>Spielplan!D521</f>
        <v>0</v>
      </c>
      <c r="E521" s="34">
        <f>Spielplan!F521</f>
        <v>30</v>
      </c>
    </row>
    <row r="522" spans="1:5" x14ac:dyDescent="0.35">
      <c r="A522" s="34">
        <f>Spielplan!A522</f>
        <v>0</v>
      </c>
      <c r="B522" s="34" t="str">
        <f>Spielplan!B522</f>
        <v>B-West</v>
      </c>
      <c r="C522" s="34" t="str">
        <f>Spielplan!C522</f>
        <v>4.Spieltag</v>
      </c>
      <c r="D522" s="34" t="str">
        <f>Spielplan!D522</f>
        <v>ESV Neuaubing 2</v>
      </c>
      <c r="E522" s="34">
        <f>Spielplan!F522</f>
        <v>31</v>
      </c>
    </row>
    <row r="523" spans="1:5" x14ac:dyDescent="0.35">
      <c r="A523" s="34">
        <f>Spielplan!A523</f>
        <v>0</v>
      </c>
      <c r="B523" s="34" t="str">
        <f>Spielplan!B523</f>
        <v>B-West</v>
      </c>
      <c r="C523" s="34" t="str">
        <f>Spielplan!C523</f>
        <v>4.Spieltag</v>
      </c>
      <c r="D523" s="34">
        <f>Spielplan!D523</f>
        <v>0</v>
      </c>
      <c r="E523" s="34">
        <f>Spielplan!F523</f>
        <v>32</v>
      </c>
    </row>
    <row r="524" spans="1:5" x14ac:dyDescent="0.35">
      <c r="A524" s="34">
        <f>Spielplan!A524</f>
        <v>0</v>
      </c>
      <c r="B524" s="34" t="str">
        <f>Spielplan!B524</f>
        <v>B-West</v>
      </c>
      <c r="C524" s="34" t="str">
        <f>Spielplan!C524</f>
        <v>4.Spieltag</v>
      </c>
      <c r="D524" s="34">
        <f>Spielplan!D524</f>
        <v>0</v>
      </c>
      <c r="E524" s="34">
        <f>Spielplan!F524</f>
        <v>33</v>
      </c>
    </row>
    <row r="525" spans="1:5" x14ac:dyDescent="0.35">
      <c r="A525" s="34">
        <f>Spielplan!A525</f>
        <v>0</v>
      </c>
      <c r="B525" s="34" t="str">
        <f>Spielplan!B525</f>
        <v>B-West</v>
      </c>
      <c r="C525" s="34" t="str">
        <f>Spielplan!C525</f>
        <v>4.Spieltag</v>
      </c>
      <c r="D525" s="34" t="str">
        <f>Spielplan!D525</f>
        <v>TSV Eintracht Karlsfeld 2</v>
      </c>
      <c r="E525" s="34">
        <f>Spielplan!F525</f>
        <v>34</v>
      </c>
    </row>
    <row r="526" spans="1:5" x14ac:dyDescent="0.35">
      <c r="A526" s="34">
        <f>Spielplan!A526</f>
        <v>0</v>
      </c>
      <c r="B526" s="34" t="str">
        <f>Spielplan!B526</f>
        <v>B-West</v>
      </c>
      <c r="C526" s="34" t="str">
        <f>Spielplan!C526</f>
        <v>4.Spieltag</v>
      </c>
      <c r="D526" s="34">
        <f>Spielplan!D526</f>
        <v>0</v>
      </c>
      <c r="E526" s="34">
        <f>Spielplan!F526</f>
        <v>35</v>
      </c>
    </row>
    <row r="527" spans="1:5" x14ac:dyDescent="0.35">
      <c r="A527" s="34">
        <f>Spielplan!A527</f>
        <v>0</v>
      </c>
      <c r="B527" s="34" t="str">
        <f>Spielplan!B527</f>
        <v>B-West</v>
      </c>
      <c r="C527" s="34" t="str">
        <f>Spielplan!C527</f>
        <v>4.Spieltag</v>
      </c>
      <c r="D527" s="34">
        <f>Spielplan!D527</f>
        <v>0</v>
      </c>
      <c r="E527" s="34">
        <f>Spielplan!F527</f>
        <v>36</v>
      </c>
    </row>
    <row r="528" spans="1:5" x14ac:dyDescent="0.35">
      <c r="A528" s="34">
        <f>Spielplan!A528</f>
        <v>0</v>
      </c>
      <c r="B528" s="34" t="str">
        <f>Spielplan!B528</f>
        <v>B-West</v>
      </c>
      <c r="C528" s="34" t="str">
        <f>Spielplan!C528</f>
        <v>5.Spieltag</v>
      </c>
      <c r="D528" s="34" t="str">
        <f>Spielplan!D528</f>
        <v>SV Esting 1</v>
      </c>
      <c r="E528" s="34">
        <f>Spielplan!F528</f>
        <v>37</v>
      </c>
    </row>
    <row r="529" spans="1:5" x14ac:dyDescent="0.35">
      <c r="A529" s="34">
        <f>Spielplan!A529</f>
        <v>0</v>
      </c>
      <c r="B529" s="34" t="str">
        <f>Spielplan!B529</f>
        <v>B-West</v>
      </c>
      <c r="C529" s="34" t="str">
        <f>Spielplan!C529</f>
        <v>5.Spieltag</v>
      </c>
      <c r="D529" s="34">
        <f>Spielplan!D529</f>
        <v>0</v>
      </c>
      <c r="E529" s="34">
        <f>Spielplan!F529</f>
        <v>38</v>
      </c>
    </row>
    <row r="530" spans="1:5" x14ac:dyDescent="0.35">
      <c r="A530" s="34">
        <f>Spielplan!A530</f>
        <v>0</v>
      </c>
      <c r="B530" s="34" t="str">
        <f>Spielplan!B530</f>
        <v>B-West</v>
      </c>
      <c r="C530" s="34" t="str">
        <f>Spielplan!C530</f>
        <v>5.Spieltag</v>
      </c>
      <c r="D530" s="34">
        <f>Spielplan!D530</f>
        <v>0</v>
      </c>
      <c r="E530" s="34">
        <f>Spielplan!F530</f>
        <v>39</v>
      </c>
    </row>
    <row r="531" spans="1:5" x14ac:dyDescent="0.35">
      <c r="A531" s="34">
        <f>Spielplan!A531</f>
        <v>0</v>
      </c>
      <c r="B531" s="34" t="str">
        <f>Spielplan!B531</f>
        <v>B-West</v>
      </c>
      <c r="C531" s="34" t="str">
        <f>Spielplan!C531</f>
        <v>5.Spieltag</v>
      </c>
      <c r="D531" s="34" t="str">
        <f>Spielplan!D531</f>
        <v>Vfl Kaufering 2</v>
      </c>
      <c r="E531" s="34">
        <f>Spielplan!F531</f>
        <v>40</v>
      </c>
    </row>
    <row r="532" spans="1:5" x14ac:dyDescent="0.35">
      <c r="A532" s="34">
        <f>Spielplan!A532</f>
        <v>0</v>
      </c>
      <c r="B532" s="34" t="str">
        <f>Spielplan!B532</f>
        <v>B-West</v>
      </c>
      <c r="C532" s="34" t="str">
        <f>Spielplan!C532</f>
        <v>5.Spieltag</v>
      </c>
      <c r="D532" s="34">
        <f>Spielplan!D532</f>
        <v>0</v>
      </c>
      <c r="E532" s="34">
        <f>Spielplan!F532</f>
        <v>41</v>
      </c>
    </row>
    <row r="533" spans="1:5" x14ac:dyDescent="0.35">
      <c r="A533" s="34">
        <f>Spielplan!A533</f>
        <v>0</v>
      </c>
      <c r="B533" s="34" t="str">
        <f>Spielplan!B533</f>
        <v>B-West</v>
      </c>
      <c r="C533" s="34" t="str">
        <f>Spielplan!C533</f>
        <v>5.Spieltag</v>
      </c>
      <c r="D533" s="34">
        <f>Spielplan!D533</f>
        <v>0</v>
      </c>
      <c r="E533" s="34">
        <f>Spielplan!F533</f>
        <v>42</v>
      </c>
    </row>
    <row r="534" spans="1:5" x14ac:dyDescent="0.35">
      <c r="A534" s="34">
        <f>Spielplan!A534</f>
        <v>0</v>
      </c>
      <c r="B534" s="34" t="str">
        <f>Spielplan!B534</f>
        <v>B-West</v>
      </c>
      <c r="C534" s="34" t="str">
        <f>Spielplan!C534</f>
        <v>5.Spieltag</v>
      </c>
      <c r="D534" s="34" t="str">
        <f>Spielplan!D534</f>
        <v>TSV Eintracht Karlsfeld 2</v>
      </c>
      <c r="E534" s="34">
        <f>Spielplan!F534</f>
        <v>43</v>
      </c>
    </row>
    <row r="535" spans="1:5" x14ac:dyDescent="0.35">
      <c r="A535" s="34">
        <f>Spielplan!A535</f>
        <v>0</v>
      </c>
      <c r="B535" s="34" t="str">
        <f>Spielplan!B535</f>
        <v>B-West</v>
      </c>
      <c r="C535" s="34" t="str">
        <f>Spielplan!C535</f>
        <v>5.Spieltag</v>
      </c>
      <c r="D535" s="34">
        <f>Spielplan!D535</f>
        <v>0</v>
      </c>
      <c r="E535" s="34">
        <f>Spielplan!F535</f>
        <v>44</v>
      </c>
    </row>
    <row r="536" spans="1:5" x14ac:dyDescent="0.35">
      <c r="A536" s="34">
        <f>Spielplan!A536</f>
        <v>0</v>
      </c>
      <c r="B536" s="34" t="str">
        <f>Spielplan!B536</f>
        <v>B-West</v>
      </c>
      <c r="C536" s="34" t="str">
        <f>Spielplan!C536</f>
        <v>5.Spieltag</v>
      </c>
      <c r="D536" s="34">
        <f>Spielplan!D536</f>
        <v>0</v>
      </c>
      <c r="E536" s="34">
        <f>Spielplan!F536</f>
        <v>45</v>
      </c>
    </row>
    <row r="537" spans="1:5" x14ac:dyDescent="0.35">
      <c r="A537" s="34">
        <f>Spielplan!A537</f>
        <v>0</v>
      </c>
      <c r="B537" s="34" t="str">
        <f>Spielplan!B537</f>
        <v>B-West</v>
      </c>
      <c r="C537" s="34" t="str">
        <f>Spielplan!C537</f>
        <v>6.Spieltag</v>
      </c>
      <c r="D537" s="34" t="str">
        <f>Spielplan!D537</f>
        <v>SG Unterpfaffenhofen-Germering 2</v>
      </c>
      <c r="E537" s="34">
        <f>Spielplan!F537</f>
        <v>46</v>
      </c>
    </row>
    <row r="538" spans="1:5" x14ac:dyDescent="0.35">
      <c r="A538" s="34">
        <f>Spielplan!A538</f>
        <v>0</v>
      </c>
      <c r="B538" s="34" t="str">
        <f>Spielplan!B538</f>
        <v>B-West</v>
      </c>
      <c r="C538" s="34" t="str">
        <f>Spielplan!C538</f>
        <v>6.Spieltag</v>
      </c>
      <c r="D538" s="34">
        <f>Spielplan!D538</f>
        <v>0</v>
      </c>
      <c r="E538" s="34">
        <f>Spielplan!F538</f>
        <v>47</v>
      </c>
    </row>
    <row r="539" spans="1:5" x14ac:dyDescent="0.35">
      <c r="A539" s="34">
        <f>Spielplan!A539</f>
        <v>0</v>
      </c>
      <c r="B539" s="34" t="str">
        <f>Spielplan!B539</f>
        <v>B-West</v>
      </c>
      <c r="C539" s="34" t="str">
        <f>Spielplan!C539</f>
        <v>6.Spieltag</v>
      </c>
      <c r="D539" s="34">
        <f>Spielplan!D539</f>
        <v>0</v>
      </c>
      <c r="E539" s="34">
        <f>Spielplan!F539</f>
        <v>48</v>
      </c>
    </row>
    <row r="540" spans="1:5" x14ac:dyDescent="0.35">
      <c r="A540" s="34">
        <f>Spielplan!A540</f>
        <v>0</v>
      </c>
      <c r="B540" s="34" t="str">
        <f>Spielplan!B540</f>
        <v>B-West</v>
      </c>
      <c r="C540" s="34" t="str">
        <f>Spielplan!C540</f>
        <v>6.Spieltag</v>
      </c>
      <c r="D540" s="34" t="str">
        <f>Spielplan!D540</f>
        <v>FT München-Blumenau 2</v>
      </c>
      <c r="E540" s="34">
        <f>Spielplan!F540</f>
        <v>49</v>
      </c>
    </row>
    <row r="541" spans="1:5" x14ac:dyDescent="0.35">
      <c r="A541" s="34">
        <f>Spielplan!A541</f>
        <v>0</v>
      </c>
      <c r="B541" s="34" t="str">
        <f>Spielplan!B541</f>
        <v>B-West</v>
      </c>
      <c r="C541" s="34" t="str">
        <f>Spielplan!C541</f>
        <v>6.Spieltag</v>
      </c>
      <c r="D541" s="34">
        <f>Spielplan!D541</f>
        <v>0</v>
      </c>
      <c r="E541" s="34">
        <f>Spielplan!F541</f>
        <v>50</v>
      </c>
    </row>
    <row r="542" spans="1:5" x14ac:dyDescent="0.35">
      <c r="A542" s="34">
        <f>Spielplan!A542</f>
        <v>0</v>
      </c>
      <c r="B542" s="34" t="str">
        <f>Spielplan!B542</f>
        <v>B-West</v>
      </c>
      <c r="C542" s="34" t="str">
        <f>Spielplan!C542</f>
        <v>6.Spieltag</v>
      </c>
      <c r="D542" s="34">
        <f>Spielplan!D542</f>
        <v>0</v>
      </c>
      <c r="E542" s="34">
        <f>Spielplan!F542</f>
        <v>51</v>
      </c>
    </row>
    <row r="543" spans="1:5" x14ac:dyDescent="0.35">
      <c r="A543" s="34">
        <f>Spielplan!A543</f>
        <v>0</v>
      </c>
      <c r="B543" s="34" t="str">
        <f>Spielplan!B543</f>
        <v>B-West</v>
      </c>
      <c r="C543" s="34" t="str">
        <f>Spielplan!C543</f>
        <v>6.Spieltag</v>
      </c>
      <c r="D543" s="34" t="str">
        <f>Spielplan!D543</f>
        <v>SG Unterpfaffenhofen-Germering 3</v>
      </c>
      <c r="E543" s="34">
        <f>Spielplan!F543</f>
        <v>52</v>
      </c>
    </row>
    <row r="544" spans="1:5" x14ac:dyDescent="0.35">
      <c r="A544" s="34">
        <f>Spielplan!A544</f>
        <v>0</v>
      </c>
      <c r="B544" s="34" t="str">
        <f>Spielplan!B544</f>
        <v>B-West</v>
      </c>
      <c r="C544" s="34" t="str">
        <f>Spielplan!C544</f>
        <v>6.Spieltag</v>
      </c>
      <c r="D544" s="34">
        <f>Spielplan!D544</f>
        <v>0</v>
      </c>
      <c r="E544" s="34">
        <f>Spielplan!F544</f>
        <v>53</v>
      </c>
    </row>
    <row r="545" spans="1:5" x14ac:dyDescent="0.35">
      <c r="A545" s="34">
        <f>Spielplan!A545</f>
        <v>0</v>
      </c>
      <c r="B545" s="34" t="str">
        <f>Spielplan!B545</f>
        <v>B-West</v>
      </c>
      <c r="C545" s="34" t="str">
        <f>Spielplan!C545</f>
        <v>6.Spieltag</v>
      </c>
      <c r="D545" s="34">
        <f>Spielplan!D545</f>
        <v>0</v>
      </c>
      <c r="E545" s="34">
        <f>Spielplan!F545</f>
        <v>54</v>
      </c>
    </row>
    <row r="546" spans="1:5" x14ac:dyDescent="0.35">
      <c r="A546" s="34">
        <f>Spielplan!A546</f>
        <v>0</v>
      </c>
      <c r="B546" s="34" t="str">
        <f>Spielplan!B546</f>
        <v>B-West</v>
      </c>
      <c r="C546" s="34" t="str">
        <f>Spielplan!C546</f>
        <v>7.Spieltag</v>
      </c>
      <c r="D546" s="34" t="str">
        <f>Spielplan!D546</f>
        <v>ESV Neuaubing 2</v>
      </c>
      <c r="E546" s="34">
        <f>Spielplan!F546</f>
        <v>55</v>
      </c>
    </row>
    <row r="547" spans="1:5" x14ac:dyDescent="0.35">
      <c r="A547" s="34">
        <f>Spielplan!A547</f>
        <v>0</v>
      </c>
      <c r="B547" s="34" t="str">
        <f>Spielplan!B547</f>
        <v>B-West</v>
      </c>
      <c r="C547" s="34" t="str">
        <f>Spielplan!C547</f>
        <v>7.Spieltag</v>
      </c>
      <c r="D547" s="34">
        <f>Spielplan!D547</f>
        <v>0</v>
      </c>
      <c r="E547" s="34">
        <f>Spielplan!F547</f>
        <v>56</v>
      </c>
    </row>
    <row r="548" spans="1:5" x14ac:dyDescent="0.35">
      <c r="A548" s="34">
        <f>Spielplan!A548</f>
        <v>0</v>
      </c>
      <c r="B548" s="34" t="str">
        <f>Spielplan!B548</f>
        <v>B-West</v>
      </c>
      <c r="C548" s="34" t="str">
        <f>Spielplan!C548</f>
        <v>7.Spieltag</v>
      </c>
      <c r="D548" s="34">
        <f>Spielplan!D548</f>
        <v>0</v>
      </c>
      <c r="E548" s="34">
        <f>Spielplan!F548</f>
        <v>57</v>
      </c>
    </row>
    <row r="549" spans="1:5" x14ac:dyDescent="0.35">
      <c r="A549" s="34">
        <f>Spielplan!A549</f>
        <v>0</v>
      </c>
      <c r="B549" s="34" t="str">
        <f>Spielplan!B549</f>
        <v>B-West</v>
      </c>
      <c r="C549" s="34" t="str">
        <f>Spielplan!C549</f>
        <v>7.Spieltag</v>
      </c>
      <c r="D549" s="34" t="str">
        <f>Spielplan!D549</f>
        <v>SG Giliching / Angelsried 1</v>
      </c>
      <c r="E549" s="34">
        <f>Spielplan!F549</f>
        <v>58</v>
      </c>
    </row>
    <row r="550" spans="1:5" x14ac:dyDescent="0.35">
      <c r="A550" s="34">
        <f>Spielplan!A550</f>
        <v>0</v>
      </c>
      <c r="B550" s="34" t="str">
        <f>Spielplan!B550</f>
        <v>B-West</v>
      </c>
      <c r="C550" s="34" t="str">
        <f>Spielplan!C550</f>
        <v>7.Spieltag</v>
      </c>
      <c r="D550" s="34">
        <f>Spielplan!D550</f>
        <v>0</v>
      </c>
      <c r="E550" s="34">
        <f>Spielplan!F550</f>
        <v>59</v>
      </c>
    </row>
    <row r="551" spans="1:5" x14ac:dyDescent="0.35">
      <c r="A551" s="34">
        <f>Spielplan!A551</f>
        <v>0</v>
      </c>
      <c r="B551" s="34" t="str">
        <f>Spielplan!B551</f>
        <v>B-West</v>
      </c>
      <c r="C551" s="34" t="str">
        <f>Spielplan!C551</f>
        <v>7.Spieltag</v>
      </c>
      <c r="D551" s="34">
        <f>Spielplan!D551</f>
        <v>0</v>
      </c>
      <c r="E551" s="34">
        <f>Spielplan!F551</f>
        <v>60</v>
      </c>
    </row>
    <row r="552" spans="1:5" x14ac:dyDescent="0.35">
      <c r="A552" s="34">
        <f>Spielplan!A552</f>
        <v>0</v>
      </c>
      <c r="B552" s="34" t="str">
        <f>Spielplan!B552</f>
        <v>B-West</v>
      </c>
      <c r="C552" s="34" t="str">
        <f>Spielplan!C552</f>
        <v>7.Spieltag</v>
      </c>
      <c r="D552" s="34" t="str">
        <f>Spielplan!D552</f>
        <v>TSV Türkenfeld 1923 1</v>
      </c>
      <c r="E552" s="34">
        <f>Spielplan!F552</f>
        <v>61</v>
      </c>
    </row>
    <row r="553" spans="1:5" x14ac:dyDescent="0.35">
      <c r="A553" s="34">
        <f>Spielplan!A553</f>
        <v>0</v>
      </c>
      <c r="B553" s="34" t="str">
        <f>Spielplan!B553</f>
        <v>B-West</v>
      </c>
      <c r="C553" s="34" t="str">
        <f>Spielplan!C553</f>
        <v>7.Spieltag</v>
      </c>
      <c r="D553" s="34">
        <f>Spielplan!D553</f>
        <v>0</v>
      </c>
      <c r="E553" s="34">
        <f>Spielplan!F553</f>
        <v>62</v>
      </c>
    </row>
    <row r="554" spans="1:5" x14ac:dyDescent="0.35">
      <c r="A554" s="34">
        <f>Spielplan!A554</f>
        <v>0</v>
      </c>
      <c r="B554" s="34" t="str">
        <f>Spielplan!B554</f>
        <v>B-West</v>
      </c>
      <c r="C554" s="34" t="str">
        <f>Spielplan!C554</f>
        <v>7.Spieltag</v>
      </c>
      <c r="D554" s="34">
        <f>Spielplan!D554</f>
        <v>0</v>
      </c>
      <c r="E554" s="34">
        <f>Spielplan!F554</f>
        <v>63</v>
      </c>
    </row>
    <row r="555" spans="1:5" x14ac:dyDescent="0.35">
      <c r="A555" s="34">
        <f>Spielplan!A555</f>
        <v>0</v>
      </c>
      <c r="B555" s="34" t="str">
        <f>Spielplan!B555</f>
        <v>B-Süd</v>
      </c>
      <c r="C555" s="34" t="str">
        <f>Spielplan!C555</f>
        <v>1.Spieltag</v>
      </c>
      <c r="D555" s="34" t="str">
        <f>Spielplan!D555</f>
        <v>TSV Neubiberg-Ottobrunn 7</v>
      </c>
      <c r="E555" s="34">
        <f>Spielplan!F555</f>
        <v>1</v>
      </c>
    </row>
    <row r="556" spans="1:5" x14ac:dyDescent="0.35">
      <c r="A556" s="34">
        <f>Spielplan!A556</f>
        <v>0</v>
      </c>
      <c r="B556" s="34" t="str">
        <f>Spielplan!B556</f>
        <v>B-Süd</v>
      </c>
      <c r="C556" s="34" t="str">
        <f>Spielplan!C556</f>
        <v>1.Spieltag</v>
      </c>
      <c r="D556" s="34">
        <f>Spielplan!D556</f>
        <v>0</v>
      </c>
      <c r="E556" s="34">
        <f>Spielplan!F556</f>
        <v>2</v>
      </c>
    </row>
    <row r="557" spans="1:5" x14ac:dyDescent="0.35">
      <c r="A557" s="34">
        <f>Spielplan!A557</f>
        <v>0</v>
      </c>
      <c r="B557" s="34" t="str">
        <f>Spielplan!B557</f>
        <v>B-Süd</v>
      </c>
      <c r="C557" s="34" t="str">
        <f>Spielplan!C557</f>
        <v>1.Spieltag</v>
      </c>
      <c r="D557" s="34">
        <f>Spielplan!D557</f>
        <v>0</v>
      </c>
      <c r="E557" s="34">
        <f>Spielplan!F557</f>
        <v>3</v>
      </c>
    </row>
    <row r="558" spans="1:5" x14ac:dyDescent="0.35">
      <c r="A558" s="34">
        <f>Spielplan!A558</f>
        <v>0</v>
      </c>
      <c r="B558" s="34" t="str">
        <f>Spielplan!B558</f>
        <v>B-Süd</v>
      </c>
      <c r="C558" s="34" t="str">
        <f>Spielplan!C558</f>
        <v>1.Spieltag</v>
      </c>
      <c r="D558" s="34" t="str">
        <f>Spielplan!D558</f>
        <v>Polizei SV München 4</v>
      </c>
      <c r="E558" s="34">
        <f>Spielplan!F558</f>
        <v>4</v>
      </c>
    </row>
    <row r="559" spans="1:5" x14ac:dyDescent="0.35">
      <c r="A559" s="34">
        <f>Spielplan!A559</f>
        <v>0</v>
      </c>
      <c r="B559" s="34" t="str">
        <f>Spielplan!B559</f>
        <v>B-Süd</v>
      </c>
      <c r="C559" s="34" t="str">
        <f>Spielplan!C559</f>
        <v>1.Spieltag</v>
      </c>
      <c r="D559" s="34">
        <f>Spielplan!D559</f>
        <v>0</v>
      </c>
      <c r="E559" s="34">
        <f>Spielplan!F559</f>
        <v>5</v>
      </c>
    </row>
    <row r="560" spans="1:5" x14ac:dyDescent="0.35">
      <c r="A560" s="34">
        <f>Spielplan!A560</f>
        <v>0</v>
      </c>
      <c r="B560" s="34" t="str">
        <f>Spielplan!B560</f>
        <v>B-Süd</v>
      </c>
      <c r="C560" s="34" t="str">
        <f>Spielplan!C560</f>
        <v>1.Spieltag</v>
      </c>
      <c r="D560" s="34">
        <f>Spielplan!D560</f>
        <v>0</v>
      </c>
      <c r="E560" s="34">
        <f>Spielplan!F560</f>
        <v>6</v>
      </c>
    </row>
    <row r="561" spans="1:5" x14ac:dyDescent="0.35">
      <c r="A561" s="34">
        <f>Spielplan!A561</f>
        <v>0</v>
      </c>
      <c r="B561" s="34" t="str">
        <f>Spielplan!B561</f>
        <v>B-Süd</v>
      </c>
      <c r="C561" s="34" t="str">
        <f>Spielplan!C561</f>
        <v>1.Spieltag</v>
      </c>
      <c r="D561" s="34" t="str">
        <f>Spielplan!D561</f>
        <v>ESV Neuaubing 1</v>
      </c>
      <c r="E561" s="34">
        <f>Spielplan!F561</f>
        <v>7</v>
      </c>
    </row>
    <row r="562" spans="1:5" x14ac:dyDescent="0.35">
      <c r="A562" s="34">
        <f>Spielplan!A562</f>
        <v>0</v>
      </c>
      <c r="B562" s="34" t="str">
        <f>Spielplan!B562</f>
        <v>B-Süd</v>
      </c>
      <c r="C562" s="34" t="str">
        <f>Spielplan!C562</f>
        <v>1.Spieltag</v>
      </c>
      <c r="D562" s="34">
        <f>Spielplan!D562</f>
        <v>0</v>
      </c>
      <c r="E562" s="34">
        <f>Spielplan!F562</f>
        <v>8</v>
      </c>
    </row>
    <row r="563" spans="1:5" x14ac:dyDescent="0.35">
      <c r="A563" s="34">
        <f>Spielplan!A563</f>
        <v>0</v>
      </c>
      <c r="B563" s="34" t="str">
        <f>Spielplan!B563</f>
        <v>B-Süd</v>
      </c>
      <c r="C563" s="34" t="str">
        <f>Spielplan!C563</f>
        <v>1.Spieltag</v>
      </c>
      <c r="D563" s="34">
        <f>Spielplan!D563</f>
        <v>0</v>
      </c>
      <c r="E563" s="34">
        <f>Spielplan!F563</f>
        <v>9</v>
      </c>
    </row>
    <row r="564" spans="1:5" x14ac:dyDescent="0.35">
      <c r="A564" s="34">
        <f>Spielplan!A564</f>
        <v>0</v>
      </c>
      <c r="B564" s="34" t="str">
        <f>Spielplan!B564</f>
        <v>B-Süd</v>
      </c>
      <c r="C564" s="34" t="str">
        <f>Spielplan!C564</f>
        <v>2.Spieltag</v>
      </c>
      <c r="D564" s="34" t="str">
        <f>Spielplan!D564</f>
        <v>TuS Geretsried 5</v>
      </c>
      <c r="E564" s="34">
        <f>Spielplan!F564</f>
        <v>10</v>
      </c>
    </row>
    <row r="565" spans="1:5" x14ac:dyDescent="0.35">
      <c r="A565" s="34">
        <f>Spielplan!A565</f>
        <v>0</v>
      </c>
      <c r="B565" s="34" t="str">
        <f>Spielplan!B565</f>
        <v>B-Süd</v>
      </c>
      <c r="C565" s="34" t="str">
        <f>Spielplan!C565</f>
        <v>2.Spieltag</v>
      </c>
      <c r="D565" s="34">
        <f>Spielplan!D565</f>
        <v>0</v>
      </c>
      <c r="E565" s="34">
        <f>Spielplan!F565</f>
        <v>11</v>
      </c>
    </row>
    <row r="566" spans="1:5" x14ac:dyDescent="0.35">
      <c r="A566" s="34">
        <f>Spielplan!A566</f>
        <v>0</v>
      </c>
      <c r="B566" s="34" t="str">
        <f>Spielplan!B566</f>
        <v>B-Süd</v>
      </c>
      <c r="C566" s="34" t="str">
        <f>Spielplan!C566</f>
        <v>2.Spieltag</v>
      </c>
      <c r="D566" s="34">
        <f>Spielplan!D566</f>
        <v>0</v>
      </c>
      <c r="E566" s="34">
        <f>Spielplan!F566</f>
        <v>12</v>
      </c>
    </row>
    <row r="567" spans="1:5" x14ac:dyDescent="0.35">
      <c r="A567" s="34">
        <f>Spielplan!A567</f>
        <v>0</v>
      </c>
      <c r="B567" s="34" t="str">
        <f>Spielplan!B567</f>
        <v>B-Süd</v>
      </c>
      <c r="C567" s="34" t="str">
        <f>Spielplan!C567</f>
        <v>2.Spieltag</v>
      </c>
      <c r="D567" s="34" t="str">
        <f>Spielplan!D567</f>
        <v>1. BC 1954 München 3</v>
      </c>
      <c r="E567" s="34">
        <f>Spielplan!F567</f>
        <v>13</v>
      </c>
    </row>
    <row r="568" spans="1:5" x14ac:dyDescent="0.35">
      <c r="A568" s="34">
        <f>Spielplan!A568</f>
        <v>0</v>
      </c>
      <c r="B568" s="34" t="str">
        <f>Spielplan!B568</f>
        <v>B-Süd</v>
      </c>
      <c r="C568" s="34" t="str">
        <f>Spielplan!C568</f>
        <v>2.Spieltag</v>
      </c>
      <c r="D568" s="34">
        <f>Spielplan!D568</f>
        <v>0</v>
      </c>
      <c r="E568" s="34">
        <f>Spielplan!F568</f>
        <v>14</v>
      </c>
    </row>
    <row r="569" spans="1:5" x14ac:dyDescent="0.35">
      <c r="A569" s="34">
        <f>Spielplan!A569</f>
        <v>0</v>
      </c>
      <c r="B569" s="34" t="str">
        <f>Spielplan!B569</f>
        <v>B-Süd</v>
      </c>
      <c r="C569" s="34" t="str">
        <f>Spielplan!C569</f>
        <v>2.Spieltag</v>
      </c>
      <c r="D569" s="34">
        <f>Spielplan!D569</f>
        <v>0</v>
      </c>
      <c r="E569" s="34">
        <f>Spielplan!F569</f>
        <v>15</v>
      </c>
    </row>
    <row r="570" spans="1:5" x14ac:dyDescent="0.35">
      <c r="A570" s="34">
        <f>Spielplan!A570</f>
        <v>0</v>
      </c>
      <c r="B570" s="34" t="str">
        <f>Spielplan!B570</f>
        <v>B-Süd</v>
      </c>
      <c r="C570" s="34" t="str">
        <f>Spielplan!C570</f>
        <v>2.Spieltag</v>
      </c>
      <c r="D570" s="34" t="str">
        <f>Spielplan!D570</f>
        <v>TSV 1877 Ebersberg 3</v>
      </c>
      <c r="E570" s="34">
        <f>Spielplan!F570</f>
        <v>16</v>
      </c>
    </row>
    <row r="571" spans="1:5" x14ac:dyDescent="0.35">
      <c r="A571" s="34">
        <f>Spielplan!A571</f>
        <v>0</v>
      </c>
      <c r="B571" s="34" t="str">
        <f>Spielplan!B571</f>
        <v>B-Süd</v>
      </c>
      <c r="C571" s="34" t="str">
        <f>Spielplan!C571</f>
        <v>2.Spieltag</v>
      </c>
      <c r="D571" s="34">
        <f>Spielplan!D571</f>
        <v>0</v>
      </c>
      <c r="E571" s="34">
        <f>Spielplan!F571</f>
        <v>17</v>
      </c>
    </row>
    <row r="572" spans="1:5" x14ac:dyDescent="0.35">
      <c r="A572" s="34">
        <f>Spielplan!A572</f>
        <v>0</v>
      </c>
      <c r="B572" s="34" t="str">
        <f>Spielplan!B572</f>
        <v>B-Süd</v>
      </c>
      <c r="C572" s="34" t="str">
        <f>Spielplan!C572</f>
        <v>2.Spieltag</v>
      </c>
      <c r="D572" s="34">
        <f>Spielplan!D572</f>
        <v>0</v>
      </c>
      <c r="E572" s="34">
        <f>Spielplan!F572</f>
        <v>18</v>
      </c>
    </row>
    <row r="573" spans="1:5" x14ac:dyDescent="0.35">
      <c r="A573" s="34">
        <f>Spielplan!A573</f>
        <v>0</v>
      </c>
      <c r="B573" s="34" t="str">
        <f>Spielplan!B573</f>
        <v>B-Süd</v>
      </c>
      <c r="C573" s="34" t="str">
        <f>Spielplan!C573</f>
        <v>3.Spieltag</v>
      </c>
      <c r="D573" s="34" t="str">
        <f>Spielplan!D573</f>
        <v>TSV 1880 Starnberg 1</v>
      </c>
      <c r="E573" s="34">
        <f>Spielplan!F573</f>
        <v>19</v>
      </c>
    </row>
    <row r="574" spans="1:5" x14ac:dyDescent="0.35">
      <c r="A574" s="34">
        <f>Spielplan!A574</f>
        <v>0</v>
      </c>
      <c r="B574" s="34" t="str">
        <f>Spielplan!B574</f>
        <v>B-Süd</v>
      </c>
      <c r="C574" s="34" t="str">
        <f>Spielplan!C574</f>
        <v>3.Spieltag</v>
      </c>
      <c r="D574" s="34">
        <f>Spielplan!D574</f>
        <v>0</v>
      </c>
      <c r="E574" s="34">
        <f>Spielplan!F574</f>
        <v>20</v>
      </c>
    </row>
    <row r="575" spans="1:5" x14ac:dyDescent="0.35">
      <c r="A575" s="34">
        <f>Spielplan!A575</f>
        <v>0</v>
      </c>
      <c r="B575" s="34" t="str">
        <f>Spielplan!B575</f>
        <v>B-Süd</v>
      </c>
      <c r="C575" s="34" t="str">
        <f>Spielplan!C575</f>
        <v>3.Spieltag</v>
      </c>
      <c r="D575" s="34">
        <f>Spielplan!D575</f>
        <v>0</v>
      </c>
      <c r="E575" s="34">
        <f>Spielplan!F575</f>
        <v>21</v>
      </c>
    </row>
    <row r="576" spans="1:5" x14ac:dyDescent="0.35">
      <c r="A576" s="34">
        <f>Spielplan!A576</f>
        <v>0</v>
      </c>
      <c r="B576" s="34" t="str">
        <f>Spielplan!B576</f>
        <v>B-Süd</v>
      </c>
      <c r="C576" s="34" t="str">
        <f>Spielplan!C576</f>
        <v>3.Spieltag</v>
      </c>
      <c r="D576" s="34" t="str">
        <f>Spielplan!D576</f>
        <v>TSV Oberhaching-Deisenhofen 2</v>
      </c>
      <c r="E576" s="34">
        <f>Spielplan!F576</f>
        <v>22</v>
      </c>
    </row>
    <row r="577" spans="1:5" x14ac:dyDescent="0.35">
      <c r="A577" s="34">
        <f>Spielplan!A577</f>
        <v>0</v>
      </c>
      <c r="B577" s="34" t="str">
        <f>Spielplan!B577</f>
        <v>B-Süd</v>
      </c>
      <c r="C577" s="34" t="str">
        <f>Spielplan!C577</f>
        <v>3.Spieltag</v>
      </c>
      <c r="D577" s="34">
        <f>Spielplan!D577</f>
        <v>0</v>
      </c>
      <c r="E577" s="34">
        <f>Spielplan!F577</f>
        <v>23</v>
      </c>
    </row>
    <row r="578" spans="1:5" x14ac:dyDescent="0.35">
      <c r="A578" s="34">
        <f>Spielplan!A578</f>
        <v>0</v>
      </c>
      <c r="B578" s="34" t="str">
        <f>Spielplan!B578</f>
        <v>B-Süd</v>
      </c>
      <c r="C578" s="34" t="str">
        <f>Spielplan!C578</f>
        <v>3.Spieltag</v>
      </c>
      <c r="D578" s="34">
        <f>Spielplan!D578</f>
        <v>0</v>
      </c>
      <c r="E578" s="34">
        <f>Spielplan!F578</f>
        <v>24</v>
      </c>
    </row>
    <row r="579" spans="1:5" x14ac:dyDescent="0.35">
      <c r="A579" s="34">
        <f>Spielplan!A579</f>
        <v>0</v>
      </c>
      <c r="B579" s="34" t="str">
        <f>Spielplan!B579</f>
        <v>B-Süd</v>
      </c>
      <c r="C579" s="34" t="str">
        <f>Spielplan!C579</f>
        <v>3.Spieltag</v>
      </c>
      <c r="D579" s="34" t="str">
        <f>Spielplan!D579</f>
        <v>TSV Penzberg 1</v>
      </c>
      <c r="E579" s="34">
        <f>Spielplan!F579</f>
        <v>25</v>
      </c>
    </row>
    <row r="580" spans="1:5" x14ac:dyDescent="0.35">
      <c r="A580" s="34">
        <f>Spielplan!A580</f>
        <v>0</v>
      </c>
      <c r="B580" s="34" t="str">
        <f>Spielplan!B580</f>
        <v>B-Süd</v>
      </c>
      <c r="C580" s="34" t="str">
        <f>Spielplan!C580</f>
        <v>3.Spieltag</v>
      </c>
      <c r="D580" s="34">
        <f>Spielplan!D580</f>
        <v>0</v>
      </c>
      <c r="E580" s="34">
        <f>Spielplan!F580</f>
        <v>26</v>
      </c>
    </row>
    <row r="581" spans="1:5" x14ac:dyDescent="0.35">
      <c r="A581" s="34">
        <f>Spielplan!A581</f>
        <v>0</v>
      </c>
      <c r="B581" s="34" t="str">
        <f>Spielplan!B581</f>
        <v>B-Süd</v>
      </c>
      <c r="C581" s="34" t="str">
        <f>Spielplan!C581</f>
        <v>3.Spieltag</v>
      </c>
      <c r="D581" s="34">
        <f>Spielplan!D581</f>
        <v>0</v>
      </c>
      <c r="E581" s="34">
        <f>Spielplan!F581</f>
        <v>27</v>
      </c>
    </row>
    <row r="582" spans="1:5" x14ac:dyDescent="0.35">
      <c r="A582" s="34">
        <f>Spielplan!A582</f>
        <v>0</v>
      </c>
      <c r="B582" s="34" t="str">
        <f>Spielplan!B582</f>
        <v>B-Süd</v>
      </c>
      <c r="C582" s="34" t="str">
        <f>Spielplan!C582</f>
        <v>4.Spieltag</v>
      </c>
      <c r="D582" s="34" t="str">
        <f>Spielplan!D582</f>
        <v>TuS Geretsried 5</v>
      </c>
      <c r="E582" s="34">
        <f>Spielplan!F582</f>
        <v>28</v>
      </c>
    </row>
    <row r="583" spans="1:5" x14ac:dyDescent="0.35">
      <c r="A583" s="34">
        <f>Spielplan!A583</f>
        <v>0</v>
      </c>
      <c r="B583" s="34" t="str">
        <f>Spielplan!B583</f>
        <v>B-Süd</v>
      </c>
      <c r="C583" s="34" t="str">
        <f>Spielplan!C583</f>
        <v>4.Spieltag</v>
      </c>
      <c r="D583" s="34">
        <f>Spielplan!D583</f>
        <v>0</v>
      </c>
      <c r="E583" s="34">
        <f>Spielplan!F583</f>
        <v>29</v>
      </c>
    </row>
    <row r="584" spans="1:5" x14ac:dyDescent="0.35">
      <c r="A584" s="34">
        <f>Spielplan!A584</f>
        <v>0</v>
      </c>
      <c r="B584" s="34" t="str">
        <f>Spielplan!B584</f>
        <v>B-Süd</v>
      </c>
      <c r="C584" s="34" t="str">
        <f>Spielplan!C584</f>
        <v>4.Spieltag</v>
      </c>
      <c r="D584" s="34">
        <f>Spielplan!D584</f>
        <v>0</v>
      </c>
      <c r="E584" s="34">
        <f>Spielplan!F584</f>
        <v>30</v>
      </c>
    </row>
    <row r="585" spans="1:5" x14ac:dyDescent="0.35">
      <c r="A585" s="34">
        <f>Spielplan!A585</f>
        <v>0</v>
      </c>
      <c r="B585" s="34" t="str">
        <f>Spielplan!B585</f>
        <v>B-Süd</v>
      </c>
      <c r="C585" s="34" t="str">
        <f>Spielplan!C585</f>
        <v>4.Spieltag</v>
      </c>
      <c r="D585" s="34" t="str">
        <f>Spielplan!D585</f>
        <v>TSV Neubiberg-Ottobrunn 7</v>
      </c>
      <c r="E585" s="34">
        <f>Spielplan!F585</f>
        <v>31</v>
      </c>
    </row>
    <row r="586" spans="1:5" x14ac:dyDescent="0.35">
      <c r="A586" s="34">
        <f>Spielplan!A586</f>
        <v>0</v>
      </c>
      <c r="B586" s="34" t="str">
        <f>Spielplan!B586</f>
        <v>B-Süd</v>
      </c>
      <c r="C586" s="34" t="str">
        <f>Spielplan!C586</f>
        <v>4.Spieltag</v>
      </c>
      <c r="D586" s="34">
        <f>Spielplan!D586</f>
        <v>0</v>
      </c>
      <c r="E586" s="34">
        <f>Spielplan!F586</f>
        <v>32</v>
      </c>
    </row>
    <row r="587" spans="1:5" x14ac:dyDescent="0.35">
      <c r="A587" s="34">
        <f>Spielplan!A587</f>
        <v>0</v>
      </c>
      <c r="B587" s="34" t="str">
        <f>Spielplan!B587</f>
        <v>B-Süd</v>
      </c>
      <c r="C587" s="34" t="str">
        <f>Spielplan!C587</f>
        <v>4.Spieltag</v>
      </c>
      <c r="D587" s="34">
        <f>Spielplan!D587</f>
        <v>0</v>
      </c>
      <c r="E587" s="34">
        <f>Spielplan!F587</f>
        <v>33</v>
      </c>
    </row>
    <row r="588" spans="1:5" x14ac:dyDescent="0.35">
      <c r="A588" s="34">
        <f>Spielplan!A588</f>
        <v>0</v>
      </c>
      <c r="B588" s="34" t="str">
        <f>Spielplan!B588</f>
        <v>B-Süd</v>
      </c>
      <c r="C588" s="34" t="str">
        <f>Spielplan!C588</f>
        <v>4.Spieltag</v>
      </c>
      <c r="D588" s="34" t="str">
        <f>Spielplan!D588</f>
        <v>ESV Neuaubing 1</v>
      </c>
      <c r="E588" s="34">
        <f>Spielplan!F588</f>
        <v>34</v>
      </c>
    </row>
    <row r="589" spans="1:5" x14ac:dyDescent="0.35">
      <c r="A589" s="34">
        <f>Spielplan!A589</f>
        <v>0</v>
      </c>
      <c r="B589" s="34" t="str">
        <f>Spielplan!B589</f>
        <v>B-Süd</v>
      </c>
      <c r="C589" s="34" t="str">
        <f>Spielplan!C589</f>
        <v>4.Spieltag</v>
      </c>
      <c r="D589" s="34">
        <f>Spielplan!D589</f>
        <v>0</v>
      </c>
      <c r="E589" s="34">
        <f>Spielplan!F589</f>
        <v>35</v>
      </c>
    </row>
    <row r="590" spans="1:5" x14ac:dyDescent="0.35">
      <c r="A590" s="34">
        <f>Spielplan!A590</f>
        <v>0</v>
      </c>
      <c r="B590" s="34" t="str">
        <f>Spielplan!B590</f>
        <v>B-Süd</v>
      </c>
      <c r="C590" s="34" t="str">
        <f>Spielplan!C590</f>
        <v>4.Spieltag</v>
      </c>
      <c r="D590" s="34">
        <f>Spielplan!D590</f>
        <v>0</v>
      </c>
      <c r="E590" s="34">
        <f>Spielplan!F590</f>
        <v>36</v>
      </c>
    </row>
    <row r="591" spans="1:5" x14ac:dyDescent="0.35">
      <c r="A591" s="34">
        <f>Spielplan!A591</f>
        <v>0</v>
      </c>
      <c r="B591" s="34" t="str">
        <f>Spielplan!B591</f>
        <v>B-Süd</v>
      </c>
      <c r="C591" s="34" t="str">
        <f>Spielplan!C591</f>
        <v>5.Spieltag</v>
      </c>
      <c r="D591" s="34" t="str">
        <f>Spielplan!D591</f>
        <v>1. BC 1954 München 3</v>
      </c>
      <c r="E591" s="34">
        <f>Spielplan!F591</f>
        <v>37</v>
      </c>
    </row>
    <row r="592" spans="1:5" x14ac:dyDescent="0.35">
      <c r="A592" s="34">
        <f>Spielplan!A592</f>
        <v>0</v>
      </c>
      <c r="B592" s="34" t="str">
        <f>Spielplan!B592</f>
        <v>B-Süd</v>
      </c>
      <c r="C592" s="34" t="str">
        <f>Spielplan!C592</f>
        <v>5.Spieltag</v>
      </c>
      <c r="D592" s="34">
        <f>Spielplan!D592</f>
        <v>0</v>
      </c>
      <c r="E592" s="34">
        <f>Spielplan!F592</f>
        <v>38</v>
      </c>
    </row>
    <row r="593" spans="1:5" x14ac:dyDescent="0.35">
      <c r="A593" s="34">
        <f>Spielplan!A593</f>
        <v>0</v>
      </c>
      <c r="B593" s="34" t="str">
        <f>Spielplan!B593</f>
        <v>B-Süd</v>
      </c>
      <c r="C593" s="34" t="str">
        <f>Spielplan!C593</f>
        <v>5.Spieltag</v>
      </c>
      <c r="D593" s="34">
        <f>Spielplan!D593</f>
        <v>0</v>
      </c>
      <c r="E593" s="34">
        <f>Spielplan!F593</f>
        <v>39</v>
      </c>
    </row>
    <row r="594" spans="1:5" x14ac:dyDescent="0.35">
      <c r="A594" s="34">
        <f>Spielplan!A594</f>
        <v>0</v>
      </c>
      <c r="B594" s="34" t="str">
        <f>Spielplan!B594</f>
        <v>B-Süd</v>
      </c>
      <c r="C594" s="34" t="str">
        <f>Spielplan!C594</f>
        <v>5.Spieltag</v>
      </c>
      <c r="D594" s="34" t="str">
        <f>Spielplan!D594</f>
        <v>Polizei SV München 4</v>
      </c>
      <c r="E594" s="34">
        <f>Spielplan!F594</f>
        <v>40</v>
      </c>
    </row>
    <row r="595" spans="1:5" x14ac:dyDescent="0.35">
      <c r="A595" s="34">
        <f>Spielplan!A595</f>
        <v>0</v>
      </c>
      <c r="B595" s="34" t="str">
        <f>Spielplan!B595</f>
        <v>B-Süd</v>
      </c>
      <c r="C595" s="34" t="str">
        <f>Spielplan!C595</f>
        <v>5.Spieltag</v>
      </c>
      <c r="D595" s="34">
        <f>Spielplan!D595</f>
        <v>0</v>
      </c>
      <c r="E595" s="34">
        <f>Spielplan!F595</f>
        <v>41</v>
      </c>
    </row>
    <row r="596" spans="1:5" x14ac:dyDescent="0.35">
      <c r="A596" s="34">
        <f>Spielplan!A596</f>
        <v>0</v>
      </c>
      <c r="B596" s="34" t="str">
        <f>Spielplan!B596</f>
        <v>B-Süd</v>
      </c>
      <c r="C596" s="34" t="str">
        <f>Spielplan!C596</f>
        <v>5.Spieltag</v>
      </c>
      <c r="D596" s="34">
        <f>Spielplan!D596</f>
        <v>0</v>
      </c>
      <c r="E596" s="34">
        <f>Spielplan!F596</f>
        <v>42</v>
      </c>
    </row>
    <row r="597" spans="1:5" x14ac:dyDescent="0.35">
      <c r="A597" s="34">
        <f>Spielplan!A597</f>
        <v>0</v>
      </c>
      <c r="B597" s="34" t="str">
        <f>Spielplan!B597</f>
        <v>B-Süd</v>
      </c>
      <c r="C597" s="34" t="str">
        <f>Spielplan!C597</f>
        <v>5.Spieltag</v>
      </c>
      <c r="D597" s="34" t="str">
        <f>Spielplan!D597</f>
        <v>ESV Neuaubing 1</v>
      </c>
      <c r="E597" s="34">
        <f>Spielplan!F597</f>
        <v>43</v>
      </c>
    </row>
    <row r="598" spans="1:5" x14ac:dyDescent="0.35">
      <c r="A598" s="34">
        <f>Spielplan!A598</f>
        <v>0</v>
      </c>
      <c r="B598" s="34" t="str">
        <f>Spielplan!B598</f>
        <v>B-Süd</v>
      </c>
      <c r="C598" s="34" t="str">
        <f>Spielplan!C598</f>
        <v>5.Spieltag</v>
      </c>
      <c r="D598" s="34">
        <f>Spielplan!D598</f>
        <v>0</v>
      </c>
      <c r="E598" s="34">
        <f>Spielplan!F598</f>
        <v>44</v>
      </c>
    </row>
    <row r="599" spans="1:5" x14ac:dyDescent="0.35">
      <c r="A599" s="34">
        <f>Spielplan!A599</f>
        <v>0</v>
      </c>
      <c r="B599" s="34" t="str">
        <f>Spielplan!B599</f>
        <v>B-Süd</v>
      </c>
      <c r="C599" s="34" t="str">
        <f>Spielplan!C599</f>
        <v>5.Spieltag</v>
      </c>
      <c r="D599" s="34">
        <f>Spielplan!D599</f>
        <v>0</v>
      </c>
      <c r="E599" s="34">
        <f>Spielplan!F599</f>
        <v>45</v>
      </c>
    </row>
    <row r="600" spans="1:5" x14ac:dyDescent="0.35">
      <c r="A600" s="34">
        <f>Spielplan!A600</f>
        <v>0</v>
      </c>
      <c r="B600" s="34" t="str">
        <f>Spielplan!B600</f>
        <v>B-Süd</v>
      </c>
      <c r="C600" s="34" t="str">
        <f>Spielplan!C600</f>
        <v>6.Spieltag</v>
      </c>
      <c r="D600" s="34" t="str">
        <f>Spielplan!D600</f>
        <v>TuS Geretsried 5</v>
      </c>
      <c r="E600" s="34">
        <f>Spielplan!F600</f>
        <v>46</v>
      </c>
    </row>
    <row r="601" spans="1:5" x14ac:dyDescent="0.35">
      <c r="A601" s="34">
        <f>Spielplan!A601</f>
        <v>0</v>
      </c>
      <c r="B601" s="34" t="str">
        <f>Spielplan!B601</f>
        <v>B-Süd</v>
      </c>
      <c r="C601" s="34" t="str">
        <f>Spielplan!C601</f>
        <v>6.Spieltag</v>
      </c>
      <c r="D601" s="34">
        <f>Spielplan!D601</f>
        <v>0</v>
      </c>
      <c r="E601" s="34">
        <f>Spielplan!F601</f>
        <v>47</v>
      </c>
    </row>
    <row r="602" spans="1:5" x14ac:dyDescent="0.35">
      <c r="A602" s="34">
        <f>Spielplan!A602</f>
        <v>0</v>
      </c>
      <c r="B602" s="34" t="str">
        <f>Spielplan!B602</f>
        <v>B-Süd</v>
      </c>
      <c r="C602" s="34" t="str">
        <f>Spielplan!C602</f>
        <v>6.Spieltag</v>
      </c>
      <c r="D602" s="34">
        <f>Spielplan!D602</f>
        <v>0</v>
      </c>
      <c r="E602" s="34">
        <f>Spielplan!F602</f>
        <v>48</v>
      </c>
    </row>
    <row r="603" spans="1:5" x14ac:dyDescent="0.35">
      <c r="A603" s="34">
        <f>Spielplan!A603</f>
        <v>0</v>
      </c>
      <c r="B603" s="34" t="str">
        <f>Spielplan!B603</f>
        <v>B-Süd</v>
      </c>
      <c r="C603" s="34" t="str">
        <f>Spielplan!C603</f>
        <v>6.Spieltag</v>
      </c>
      <c r="D603" s="34" t="str">
        <f>Spielplan!D603</f>
        <v>TSV 1877 Ebersberg 3</v>
      </c>
      <c r="E603" s="34">
        <f>Spielplan!F603</f>
        <v>49</v>
      </c>
    </row>
    <row r="604" spans="1:5" x14ac:dyDescent="0.35">
      <c r="A604" s="34">
        <f>Spielplan!A604</f>
        <v>0</v>
      </c>
      <c r="B604" s="34" t="str">
        <f>Spielplan!B604</f>
        <v>B-Süd</v>
      </c>
      <c r="C604" s="34" t="str">
        <f>Spielplan!C604</f>
        <v>6.Spieltag</v>
      </c>
      <c r="D604" s="34">
        <f>Spielplan!D604</f>
        <v>0</v>
      </c>
      <c r="E604" s="34">
        <f>Spielplan!F604</f>
        <v>50</v>
      </c>
    </row>
    <row r="605" spans="1:5" x14ac:dyDescent="0.35">
      <c r="A605" s="34">
        <f>Spielplan!A605</f>
        <v>0</v>
      </c>
      <c r="B605" s="34" t="str">
        <f>Spielplan!B605</f>
        <v>B-Süd</v>
      </c>
      <c r="C605" s="34" t="str">
        <f>Spielplan!C605</f>
        <v>6.Spieltag</v>
      </c>
      <c r="D605" s="34">
        <f>Spielplan!D605</f>
        <v>0</v>
      </c>
      <c r="E605" s="34">
        <f>Spielplan!F605</f>
        <v>51</v>
      </c>
    </row>
    <row r="606" spans="1:5" x14ac:dyDescent="0.35">
      <c r="A606" s="34">
        <f>Spielplan!A606</f>
        <v>0</v>
      </c>
      <c r="B606" s="34" t="str">
        <f>Spielplan!B606</f>
        <v>B-Süd</v>
      </c>
      <c r="C606" s="34" t="str">
        <f>Spielplan!C606</f>
        <v>6.Spieltag</v>
      </c>
      <c r="D606" s="34" t="str">
        <f>Spielplan!D606</f>
        <v>TSV Penzberg 1</v>
      </c>
      <c r="E606" s="34">
        <f>Spielplan!F606</f>
        <v>52</v>
      </c>
    </row>
    <row r="607" spans="1:5" x14ac:dyDescent="0.35">
      <c r="A607" s="34">
        <f>Spielplan!A607</f>
        <v>0</v>
      </c>
      <c r="B607" s="34" t="str">
        <f>Spielplan!B607</f>
        <v>B-Süd</v>
      </c>
      <c r="C607" s="34" t="str">
        <f>Spielplan!C607</f>
        <v>6.Spieltag</v>
      </c>
      <c r="D607" s="34">
        <f>Spielplan!D607</f>
        <v>0</v>
      </c>
      <c r="E607" s="34">
        <f>Spielplan!F607</f>
        <v>53</v>
      </c>
    </row>
    <row r="608" spans="1:5" x14ac:dyDescent="0.35">
      <c r="A608" s="34">
        <f>Spielplan!A608</f>
        <v>0</v>
      </c>
      <c r="B608" s="34" t="str">
        <f>Spielplan!B608</f>
        <v>B-Süd</v>
      </c>
      <c r="C608" s="34" t="str">
        <f>Spielplan!C608</f>
        <v>6.Spieltag</v>
      </c>
      <c r="D608" s="34">
        <f>Spielplan!D608</f>
        <v>0</v>
      </c>
      <c r="E608" s="34">
        <f>Spielplan!F608</f>
        <v>54</v>
      </c>
    </row>
    <row r="609" spans="1:5" x14ac:dyDescent="0.35">
      <c r="A609" s="34">
        <f>Spielplan!A609</f>
        <v>0</v>
      </c>
      <c r="B609" s="34" t="str">
        <f>Spielplan!B609</f>
        <v>B-Süd</v>
      </c>
      <c r="C609" s="34" t="str">
        <f>Spielplan!C609</f>
        <v>7.Spieltag</v>
      </c>
      <c r="D609" s="34" t="str">
        <f>Spielplan!D609</f>
        <v>TSV Neubiberg-Ottobrunn 7</v>
      </c>
      <c r="E609" s="34">
        <f>Spielplan!F609</f>
        <v>55</v>
      </c>
    </row>
    <row r="610" spans="1:5" x14ac:dyDescent="0.35">
      <c r="A610" s="34">
        <f>Spielplan!A610</f>
        <v>0</v>
      </c>
      <c r="B610" s="34" t="str">
        <f>Spielplan!B610</f>
        <v>B-Süd</v>
      </c>
      <c r="C610" s="34" t="str">
        <f>Spielplan!C610</f>
        <v>7.Spieltag</v>
      </c>
      <c r="D610" s="34">
        <f>Spielplan!D610</f>
        <v>0</v>
      </c>
      <c r="E610" s="34">
        <f>Spielplan!F610</f>
        <v>56</v>
      </c>
    </row>
    <row r="611" spans="1:5" x14ac:dyDescent="0.35">
      <c r="A611" s="34">
        <f>Spielplan!A611</f>
        <v>0</v>
      </c>
      <c r="B611" s="34" t="str">
        <f>Spielplan!B611</f>
        <v>B-Süd</v>
      </c>
      <c r="C611" s="34" t="str">
        <f>Spielplan!C611</f>
        <v>7.Spieltag</v>
      </c>
      <c r="D611" s="34">
        <f>Spielplan!D611</f>
        <v>0</v>
      </c>
      <c r="E611" s="34">
        <f>Spielplan!F611</f>
        <v>57</v>
      </c>
    </row>
    <row r="612" spans="1:5" x14ac:dyDescent="0.35">
      <c r="A612" s="34">
        <f>Spielplan!A612</f>
        <v>0</v>
      </c>
      <c r="B612" s="34" t="str">
        <f>Spielplan!B612</f>
        <v>B-Süd</v>
      </c>
      <c r="C612" s="34" t="str">
        <f>Spielplan!C612</f>
        <v>7.Spieltag</v>
      </c>
      <c r="D612" s="34" t="str">
        <f>Spielplan!D612</f>
        <v>TSV 1880 Starnberg 1</v>
      </c>
      <c r="E612" s="34">
        <f>Spielplan!F612</f>
        <v>58</v>
      </c>
    </row>
    <row r="613" spans="1:5" x14ac:dyDescent="0.35">
      <c r="A613" s="34">
        <f>Spielplan!A613</f>
        <v>0</v>
      </c>
      <c r="B613" s="34" t="str">
        <f>Spielplan!B613</f>
        <v>B-Süd</v>
      </c>
      <c r="C613" s="34" t="str">
        <f>Spielplan!C613</f>
        <v>7.Spieltag</v>
      </c>
      <c r="D613" s="34">
        <f>Spielplan!D613</f>
        <v>0</v>
      </c>
      <c r="E613" s="34">
        <f>Spielplan!F613</f>
        <v>59</v>
      </c>
    </row>
    <row r="614" spans="1:5" x14ac:dyDescent="0.35">
      <c r="A614" s="34">
        <f>Spielplan!A614</f>
        <v>0</v>
      </c>
      <c r="B614" s="34" t="str">
        <f>Spielplan!B614</f>
        <v>B-Süd</v>
      </c>
      <c r="C614" s="34" t="str">
        <f>Spielplan!C614</f>
        <v>7.Spieltag</v>
      </c>
      <c r="D614" s="34">
        <f>Spielplan!D614</f>
        <v>0</v>
      </c>
      <c r="E614" s="34">
        <f>Spielplan!F614</f>
        <v>60</v>
      </c>
    </row>
    <row r="615" spans="1:5" x14ac:dyDescent="0.35">
      <c r="A615" s="34">
        <f>Spielplan!A615</f>
        <v>0</v>
      </c>
      <c r="B615" s="34" t="str">
        <f>Spielplan!B615</f>
        <v>B-Süd</v>
      </c>
      <c r="C615" s="34" t="str">
        <f>Spielplan!C615</f>
        <v>7.Spieltag</v>
      </c>
      <c r="D615" s="34" t="str">
        <f>Spielplan!D615</f>
        <v>TSV Oberhaching-Deisenhofen 2</v>
      </c>
      <c r="E615" s="34">
        <f>Spielplan!F615</f>
        <v>61</v>
      </c>
    </row>
    <row r="616" spans="1:5" x14ac:dyDescent="0.35">
      <c r="A616" s="34">
        <f>Spielplan!A616</f>
        <v>0</v>
      </c>
      <c r="B616" s="34" t="str">
        <f>Spielplan!B616</f>
        <v>B-Süd</v>
      </c>
      <c r="C616" s="34" t="str">
        <f>Spielplan!C616</f>
        <v>7.Spieltag</v>
      </c>
      <c r="D616" s="34">
        <f>Spielplan!D616</f>
        <v>0</v>
      </c>
      <c r="E616" s="34">
        <f>Spielplan!F616</f>
        <v>62</v>
      </c>
    </row>
    <row r="617" spans="1:5" x14ac:dyDescent="0.35">
      <c r="A617" s="34">
        <f>Spielplan!A617</f>
        <v>0</v>
      </c>
      <c r="B617" s="34" t="str">
        <f>Spielplan!B617</f>
        <v>B-Süd</v>
      </c>
      <c r="C617" s="34" t="str">
        <f>Spielplan!C617</f>
        <v>7.Spieltag</v>
      </c>
      <c r="D617" s="34">
        <f>Spielplan!D617</f>
        <v>0</v>
      </c>
      <c r="E617" s="34">
        <f>Spielplan!F617</f>
        <v>63</v>
      </c>
    </row>
    <row r="618" spans="1:5" x14ac:dyDescent="0.35">
      <c r="A618" s="34">
        <f>Spielplan!A618</f>
        <v>0</v>
      </c>
      <c r="B618" s="34" t="str">
        <f>Spielplan!B618</f>
        <v>B-Ost</v>
      </c>
      <c r="C618" s="34" t="str">
        <f>Spielplan!C618</f>
        <v>1.Spieltag</v>
      </c>
      <c r="D618" s="34" t="str">
        <f>Spielplan!D618</f>
        <v>Iffeldorf 1</v>
      </c>
      <c r="E618" s="34">
        <f>Spielplan!F618</f>
        <v>1</v>
      </c>
    </row>
    <row r="619" spans="1:5" x14ac:dyDescent="0.35">
      <c r="A619" s="34">
        <f>Spielplan!A619</f>
        <v>0</v>
      </c>
      <c r="B619" s="34" t="str">
        <f>Spielplan!B619</f>
        <v>B-Ost</v>
      </c>
      <c r="C619" s="34" t="str">
        <f>Spielplan!C619</f>
        <v>1.Spieltag</v>
      </c>
      <c r="D619" s="34">
        <f>Spielplan!D619</f>
        <v>0</v>
      </c>
      <c r="E619" s="34">
        <f>Spielplan!F619</f>
        <v>2</v>
      </c>
    </row>
    <row r="620" spans="1:5" x14ac:dyDescent="0.35">
      <c r="A620" s="34">
        <f>Spielplan!A620</f>
        <v>0</v>
      </c>
      <c r="B620" s="34" t="str">
        <f>Spielplan!B620</f>
        <v>B-Ost</v>
      </c>
      <c r="C620" s="34" t="str">
        <f>Spielplan!C620</f>
        <v>1.Spieltag</v>
      </c>
      <c r="D620" s="34">
        <f>Spielplan!D620</f>
        <v>0</v>
      </c>
      <c r="E620" s="34">
        <f>Spielplan!F620</f>
        <v>3</v>
      </c>
    </row>
    <row r="621" spans="1:5" x14ac:dyDescent="0.35">
      <c r="A621" s="34">
        <f>Spielplan!A621</f>
        <v>0</v>
      </c>
      <c r="B621" s="34" t="str">
        <f>Spielplan!B621</f>
        <v>B-Ost</v>
      </c>
      <c r="C621" s="34" t="str">
        <f>Spielplan!C621</f>
        <v>1.Spieltag</v>
      </c>
      <c r="D621" s="34" t="str">
        <f>Spielplan!D621</f>
        <v>TSV Erding 2</v>
      </c>
      <c r="E621" s="34">
        <f>Spielplan!F621</f>
        <v>4</v>
      </c>
    </row>
    <row r="622" spans="1:5" x14ac:dyDescent="0.35">
      <c r="A622" s="34">
        <f>Spielplan!A622</f>
        <v>0</v>
      </c>
      <c r="B622" s="34" t="str">
        <f>Spielplan!B622</f>
        <v>B-Ost</v>
      </c>
      <c r="C622" s="34" t="str">
        <f>Spielplan!C622</f>
        <v>1.Spieltag</v>
      </c>
      <c r="D622" s="34">
        <f>Spielplan!D622</f>
        <v>0</v>
      </c>
      <c r="E622" s="34">
        <f>Spielplan!F622</f>
        <v>5</v>
      </c>
    </row>
    <row r="623" spans="1:5" x14ac:dyDescent="0.35">
      <c r="A623" s="34">
        <f>Spielplan!A623</f>
        <v>0</v>
      </c>
      <c r="B623" s="34" t="str">
        <f>Spielplan!B623</f>
        <v>B-Ost</v>
      </c>
      <c r="C623" s="34" t="str">
        <f>Spielplan!C623</f>
        <v>1.Spieltag</v>
      </c>
      <c r="D623" s="34">
        <f>Spielplan!D623</f>
        <v>0</v>
      </c>
      <c r="E623" s="34">
        <f>Spielplan!F623</f>
        <v>6</v>
      </c>
    </row>
    <row r="624" spans="1:5" x14ac:dyDescent="0.35">
      <c r="A624" s="34">
        <f>Spielplan!A624</f>
        <v>0</v>
      </c>
      <c r="B624" s="34" t="str">
        <f>Spielplan!B624</f>
        <v>B-Ost</v>
      </c>
      <c r="C624" s="34" t="str">
        <f>Spielplan!C624</f>
        <v>1.Spieltag</v>
      </c>
      <c r="D624" s="34" t="str">
        <f>Spielplan!D624</f>
        <v>TuS Geretsried 6</v>
      </c>
      <c r="E624" s="34">
        <f>Spielplan!F624</f>
        <v>7</v>
      </c>
    </row>
    <row r="625" spans="1:5" x14ac:dyDescent="0.35">
      <c r="A625" s="34">
        <f>Spielplan!A625</f>
        <v>0</v>
      </c>
      <c r="B625" s="34" t="str">
        <f>Spielplan!B625</f>
        <v>B-Ost</v>
      </c>
      <c r="C625" s="34" t="str">
        <f>Spielplan!C625</f>
        <v>2.Spieltag</v>
      </c>
      <c r="D625" s="34" t="str">
        <f>Spielplan!D625</f>
        <v>TuS Geretsried 6</v>
      </c>
      <c r="E625" s="34">
        <f>Spielplan!F625</f>
        <v>8</v>
      </c>
    </row>
    <row r="626" spans="1:5" x14ac:dyDescent="0.35">
      <c r="A626" s="34">
        <f>Spielplan!A626</f>
        <v>0</v>
      </c>
      <c r="B626" s="34" t="str">
        <f>Spielplan!B626</f>
        <v>B-Ost</v>
      </c>
      <c r="C626" s="34" t="str">
        <f>Spielplan!C626</f>
        <v>2.Spieltag</v>
      </c>
      <c r="D626" s="34">
        <f>Spielplan!D626</f>
        <v>0</v>
      </c>
      <c r="E626" s="34">
        <f>Spielplan!F626</f>
        <v>9</v>
      </c>
    </row>
    <row r="627" spans="1:5" x14ac:dyDescent="0.35">
      <c r="A627" s="34">
        <f>Spielplan!A627</f>
        <v>0</v>
      </c>
      <c r="B627" s="34" t="str">
        <f>Spielplan!B627</f>
        <v>B-Ost</v>
      </c>
      <c r="C627" s="34" t="str">
        <f>Spielplan!C627</f>
        <v>2.Spieltag</v>
      </c>
      <c r="D627" s="34">
        <f>Spielplan!D627</f>
        <v>0</v>
      </c>
      <c r="E627" s="34">
        <f>Spielplan!F627</f>
        <v>10</v>
      </c>
    </row>
    <row r="628" spans="1:5" x14ac:dyDescent="0.35">
      <c r="A628" s="34">
        <f>Spielplan!A628</f>
        <v>0</v>
      </c>
      <c r="B628" s="34" t="str">
        <f>Spielplan!B628</f>
        <v>B-Ost</v>
      </c>
      <c r="C628" s="34" t="str">
        <f>Spielplan!C628</f>
        <v>2.Spieltag</v>
      </c>
      <c r="D628" s="34" t="str">
        <f>Spielplan!D628</f>
        <v>PTSV Rosenheim 2</v>
      </c>
      <c r="E628" s="34">
        <f>Spielplan!F628</f>
        <v>11</v>
      </c>
    </row>
    <row r="629" spans="1:5" x14ac:dyDescent="0.35">
      <c r="A629" s="34">
        <f>Spielplan!A629</f>
        <v>0</v>
      </c>
      <c r="B629" s="34" t="str">
        <f>Spielplan!B629</f>
        <v>B-Ost</v>
      </c>
      <c r="C629" s="34" t="str">
        <f>Spielplan!C629</f>
        <v>2.Spieltag</v>
      </c>
      <c r="D629" s="34">
        <f>Spielplan!D629</f>
        <v>0</v>
      </c>
      <c r="E629" s="34">
        <f>Spielplan!F629</f>
        <v>12</v>
      </c>
    </row>
    <row r="630" spans="1:5" x14ac:dyDescent="0.35">
      <c r="A630" s="34">
        <f>Spielplan!A630</f>
        <v>0</v>
      </c>
      <c r="B630" s="34" t="str">
        <f>Spielplan!B630</f>
        <v>B-Ost</v>
      </c>
      <c r="C630" s="34" t="str">
        <f>Spielplan!C630</f>
        <v>2.Spieltag</v>
      </c>
      <c r="D630" s="34">
        <f>Spielplan!D630</f>
        <v>0</v>
      </c>
      <c r="E630" s="34">
        <f>Spielplan!F630</f>
        <v>13</v>
      </c>
    </row>
    <row r="631" spans="1:5" x14ac:dyDescent="0.35">
      <c r="A631" s="34">
        <f>Spielplan!A631</f>
        <v>0</v>
      </c>
      <c r="B631" s="34" t="str">
        <f>Spielplan!B631</f>
        <v>B-Ost</v>
      </c>
      <c r="C631" s="34" t="str">
        <f>Spielplan!C631</f>
        <v>2.Spieltag</v>
      </c>
      <c r="D631" s="34" t="str">
        <f>Spielplan!D631</f>
        <v>TSV Neubiberg-Ottobrunn 6</v>
      </c>
      <c r="E631" s="34">
        <f>Spielplan!F631</f>
        <v>14</v>
      </c>
    </row>
    <row r="632" spans="1:5" x14ac:dyDescent="0.35">
      <c r="A632" s="34">
        <f>Spielplan!A632</f>
        <v>0</v>
      </c>
      <c r="B632" s="34" t="str">
        <f>Spielplan!B632</f>
        <v>B-Ost</v>
      </c>
      <c r="C632" s="34" t="str">
        <f>Spielplan!C632</f>
        <v>3.Spieltag</v>
      </c>
      <c r="D632" s="34" t="str">
        <f>Spielplan!D632</f>
        <v>TSV Neubiberg-Ottobrunn 6</v>
      </c>
      <c r="E632" s="34">
        <f>Spielplan!F632</f>
        <v>15</v>
      </c>
    </row>
    <row r="633" spans="1:5" x14ac:dyDescent="0.35">
      <c r="A633" s="34">
        <f>Spielplan!A633</f>
        <v>0</v>
      </c>
      <c r="B633" s="34" t="str">
        <f>Spielplan!B633</f>
        <v>B-Ost</v>
      </c>
      <c r="C633" s="34" t="str">
        <f>Spielplan!C633</f>
        <v>3.Spieltag</v>
      </c>
      <c r="D633" s="34">
        <f>Spielplan!D633</f>
        <v>0</v>
      </c>
      <c r="E633" s="34">
        <f>Spielplan!F633</f>
        <v>16</v>
      </c>
    </row>
    <row r="634" spans="1:5" x14ac:dyDescent="0.35">
      <c r="A634" s="34">
        <f>Spielplan!A634</f>
        <v>0</v>
      </c>
      <c r="B634" s="34" t="str">
        <f>Spielplan!B634</f>
        <v>B-Ost</v>
      </c>
      <c r="C634" s="34" t="str">
        <f>Spielplan!C634</f>
        <v>3.Spieltag</v>
      </c>
      <c r="D634" s="34">
        <f>Spielplan!D634</f>
        <v>0</v>
      </c>
      <c r="E634" s="34">
        <f>Spielplan!F634</f>
        <v>17</v>
      </c>
    </row>
    <row r="635" spans="1:5" x14ac:dyDescent="0.35">
      <c r="A635" s="34">
        <f>Spielplan!A635</f>
        <v>0</v>
      </c>
      <c r="B635" s="34" t="str">
        <f>Spielplan!B635</f>
        <v>B-Ost</v>
      </c>
      <c r="C635" s="34" t="str">
        <f>Spielplan!C635</f>
        <v>3.Spieltag</v>
      </c>
      <c r="D635" s="34" t="str">
        <f>Spielplan!D635</f>
        <v>TSV 1877 Ebersberg 4</v>
      </c>
      <c r="E635" s="34">
        <f>Spielplan!F635</f>
        <v>18</v>
      </c>
    </row>
    <row r="636" spans="1:5" x14ac:dyDescent="0.35">
      <c r="A636" s="34">
        <f>Spielplan!A636</f>
        <v>0</v>
      </c>
      <c r="B636" s="34" t="str">
        <f>Spielplan!B636</f>
        <v>B-Ost</v>
      </c>
      <c r="C636" s="34" t="str">
        <f>Spielplan!C636</f>
        <v>3.Spieltag</v>
      </c>
      <c r="D636" s="34">
        <f>Spielplan!D636</f>
        <v>0</v>
      </c>
      <c r="E636" s="34">
        <f>Spielplan!F636</f>
        <v>19</v>
      </c>
    </row>
    <row r="637" spans="1:5" x14ac:dyDescent="0.35">
      <c r="A637" s="34">
        <f>Spielplan!A637</f>
        <v>0</v>
      </c>
      <c r="B637" s="34" t="str">
        <f>Spielplan!B637</f>
        <v>B-Ost</v>
      </c>
      <c r="C637" s="34" t="str">
        <f>Spielplan!C637</f>
        <v>3.Spieltag</v>
      </c>
      <c r="D637" s="34">
        <f>Spielplan!D637</f>
        <v>0</v>
      </c>
      <c r="E637" s="34">
        <f>Spielplan!F637</f>
        <v>20</v>
      </c>
    </row>
    <row r="638" spans="1:5" x14ac:dyDescent="0.35">
      <c r="A638" s="34">
        <f>Spielplan!A638</f>
        <v>0</v>
      </c>
      <c r="B638" s="34" t="str">
        <f>Spielplan!B638</f>
        <v>B-Ost</v>
      </c>
      <c r="C638" s="34" t="str">
        <f>Spielplan!C638</f>
        <v>3.Spieltag</v>
      </c>
      <c r="D638" s="34" t="str">
        <f>Spielplan!D638</f>
        <v>SG ASV Piding-TSV Freilassing 1</v>
      </c>
      <c r="E638" s="34">
        <f>Spielplan!F638</f>
        <v>21</v>
      </c>
    </row>
    <row r="639" spans="1:5" x14ac:dyDescent="0.35">
      <c r="A639" s="34">
        <f>Spielplan!A639</f>
        <v>0</v>
      </c>
      <c r="B639" s="34" t="str">
        <f>Spielplan!B639</f>
        <v>B-Ost</v>
      </c>
      <c r="C639" s="34" t="str">
        <f>Spielplan!C639</f>
        <v>4.Spieltag</v>
      </c>
      <c r="D639" s="34" t="str">
        <f>Spielplan!D639</f>
        <v>SG ASV Piding-TSV Freilassing 1</v>
      </c>
      <c r="E639" s="34">
        <f>Spielplan!F639</f>
        <v>22</v>
      </c>
    </row>
    <row r="640" spans="1:5" x14ac:dyDescent="0.35">
      <c r="A640" s="34">
        <f>Spielplan!A640</f>
        <v>0</v>
      </c>
      <c r="B640" s="34" t="str">
        <f>Spielplan!B640</f>
        <v>B-Ost</v>
      </c>
      <c r="C640" s="34" t="str">
        <f>Spielplan!C640</f>
        <v>4.Spieltag</v>
      </c>
      <c r="D640" s="34">
        <f>Spielplan!D640</f>
        <v>0</v>
      </c>
      <c r="E640" s="34">
        <f>Spielplan!F640</f>
        <v>23</v>
      </c>
    </row>
    <row r="641" spans="1:5" x14ac:dyDescent="0.35">
      <c r="A641" s="34">
        <f>Spielplan!A641</f>
        <v>0</v>
      </c>
      <c r="B641" s="34" t="str">
        <f>Spielplan!B641</f>
        <v>B-Ost</v>
      </c>
      <c r="C641" s="34" t="str">
        <f>Spielplan!C641</f>
        <v>4.Spieltag</v>
      </c>
      <c r="D641" s="34">
        <f>Spielplan!D641</f>
        <v>0</v>
      </c>
      <c r="E641" s="34">
        <f>Spielplan!F641</f>
        <v>24</v>
      </c>
    </row>
    <row r="642" spans="1:5" x14ac:dyDescent="0.35">
      <c r="A642" s="34">
        <f>Spielplan!A642</f>
        <v>0</v>
      </c>
      <c r="B642" s="34" t="str">
        <f>Spielplan!B642</f>
        <v>B-Ost</v>
      </c>
      <c r="C642" s="34" t="str">
        <f>Spielplan!C642</f>
        <v>4.Spieltag</v>
      </c>
      <c r="D642" s="34" t="str">
        <f>Spielplan!D642</f>
        <v>TSV Haar 3</v>
      </c>
      <c r="E642" s="34">
        <f>Spielplan!F642</f>
        <v>25</v>
      </c>
    </row>
    <row r="643" spans="1:5" x14ac:dyDescent="0.35">
      <c r="A643" s="34">
        <f>Spielplan!A643</f>
        <v>0</v>
      </c>
      <c r="B643" s="34" t="str">
        <f>Spielplan!B643</f>
        <v>B-Ost</v>
      </c>
      <c r="C643" s="34" t="str">
        <f>Spielplan!C643</f>
        <v>4.Spieltag</v>
      </c>
      <c r="D643" s="34">
        <f>Spielplan!D643</f>
        <v>0</v>
      </c>
      <c r="E643" s="34">
        <f>Spielplan!F643</f>
        <v>26</v>
      </c>
    </row>
    <row r="644" spans="1:5" x14ac:dyDescent="0.35">
      <c r="A644" s="34">
        <f>Spielplan!A644</f>
        <v>0</v>
      </c>
      <c r="B644" s="34" t="str">
        <f>Spielplan!B644</f>
        <v>B-Ost</v>
      </c>
      <c r="C644" s="34" t="str">
        <f>Spielplan!C644</f>
        <v>4.Spieltag</v>
      </c>
      <c r="D644" s="34">
        <f>Spielplan!D644</f>
        <v>0</v>
      </c>
      <c r="E644" s="34">
        <f>Spielplan!F644</f>
        <v>27</v>
      </c>
    </row>
    <row r="645" spans="1:5" x14ac:dyDescent="0.35">
      <c r="A645" s="34">
        <f>Spielplan!A645</f>
        <v>0</v>
      </c>
      <c r="B645" s="34" t="str">
        <f>Spielplan!B645</f>
        <v>B-Ost</v>
      </c>
      <c r="C645" s="34" t="str">
        <f>Spielplan!C645</f>
        <v>4.Spieltag</v>
      </c>
      <c r="D645" s="34" t="str">
        <f>Spielplan!D645</f>
        <v>Iffeldorf 1</v>
      </c>
      <c r="E645" s="34">
        <f>Spielplan!F645</f>
        <v>28</v>
      </c>
    </row>
    <row r="646" spans="1:5" x14ac:dyDescent="0.35">
      <c r="A646" s="34">
        <f>Spielplan!A646</f>
        <v>0</v>
      </c>
      <c r="B646" s="34" t="str">
        <f>Spielplan!B646</f>
        <v>B-Ost</v>
      </c>
      <c r="C646" s="34" t="str">
        <f>Spielplan!C646</f>
        <v>5.Spieltag</v>
      </c>
      <c r="D646" s="34" t="str">
        <f>Spielplan!D646</f>
        <v>TSV Neubiberg-Ottobrunn 6</v>
      </c>
      <c r="E646" s="34">
        <f>Spielplan!F646</f>
        <v>29</v>
      </c>
    </row>
    <row r="647" spans="1:5" x14ac:dyDescent="0.35">
      <c r="A647" s="34">
        <f>Spielplan!A647</f>
        <v>0</v>
      </c>
      <c r="B647" s="34" t="str">
        <f>Spielplan!B647</f>
        <v>B-Ost</v>
      </c>
      <c r="C647" s="34" t="str">
        <f>Spielplan!C647</f>
        <v>5.Spieltag</v>
      </c>
      <c r="D647" s="34">
        <f>Spielplan!D647</f>
        <v>0</v>
      </c>
      <c r="E647" s="34">
        <f>Spielplan!F647</f>
        <v>30</v>
      </c>
    </row>
    <row r="648" spans="1:5" x14ac:dyDescent="0.35">
      <c r="A648" s="34">
        <f>Spielplan!A648</f>
        <v>0</v>
      </c>
      <c r="B648" s="34" t="str">
        <f>Spielplan!B648</f>
        <v>B-Ost</v>
      </c>
      <c r="C648" s="34" t="str">
        <f>Spielplan!C648</f>
        <v>5.Spieltag</v>
      </c>
      <c r="D648" s="34">
        <f>Spielplan!D648</f>
        <v>0</v>
      </c>
      <c r="E648" s="34">
        <f>Spielplan!F648</f>
        <v>31</v>
      </c>
    </row>
    <row r="649" spans="1:5" x14ac:dyDescent="0.35">
      <c r="A649" s="34">
        <f>Spielplan!A649</f>
        <v>0</v>
      </c>
      <c r="B649" s="34" t="str">
        <f>Spielplan!B649</f>
        <v>B-Ost</v>
      </c>
      <c r="C649" s="34" t="str">
        <f>Spielplan!C649</f>
        <v>5.Spieltag</v>
      </c>
      <c r="D649" s="34" t="str">
        <f>Spielplan!D649</f>
        <v>TSV 1877 Ebersberg 4</v>
      </c>
      <c r="E649" s="34">
        <f>Spielplan!F649</f>
        <v>32</v>
      </c>
    </row>
    <row r="650" spans="1:5" x14ac:dyDescent="0.35">
      <c r="A650" s="34">
        <f>Spielplan!A650</f>
        <v>0</v>
      </c>
      <c r="B650" s="34" t="str">
        <f>Spielplan!B650</f>
        <v>B-Ost</v>
      </c>
      <c r="C650" s="34" t="str">
        <f>Spielplan!C650</f>
        <v>5.Spieltag</v>
      </c>
      <c r="D650" s="34">
        <f>Spielplan!D650</f>
        <v>0</v>
      </c>
      <c r="E650" s="34">
        <f>Spielplan!F650</f>
        <v>33</v>
      </c>
    </row>
    <row r="651" spans="1:5" x14ac:dyDescent="0.35">
      <c r="A651" s="34">
        <f>Spielplan!A651</f>
        <v>0</v>
      </c>
      <c r="B651" s="34" t="str">
        <f>Spielplan!B651</f>
        <v>B-Ost</v>
      </c>
      <c r="C651" s="34" t="str">
        <f>Spielplan!C651</f>
        <v>5.Spieltag</v>
      </c>
      <c r="D651" s="34">
        <f>Spielplan!D651</f>
        <v>0</v>
      </c>
      <c r="E651" s="34">
        <f>Spielplan!F651</f>
        <v>34</v>
      </c>
    </row>
    <row r="652" spans="1:5" x14ac:dyDescent="0.35">
      <c r="A652" s="34">
        <f>Spielplan!A652</f>
        <v>0</v>
      </c>
      <c r="B652" s="34" t="str">
        <f>Spielplan!B652</f>
        <v>B-Ost</v>
      </c>
      <c r="C652" s="34" t="str">
        <f>Spielplan!C652</f>
        <v>5.Spieltag</v>
      </c>
      <c r="D652" s="34" t="str">
        <f>Spielplan!D652</f>
        <v>PTSV Rosenheim 2</v>
      </c>
      <c r="E652" s="34">
        <f>Spielplan!F652</f>
        <v>35</v>
      </c>
    </row>
    <row r="653" spans="1:5" x14ac:dyDescent="0.35">
      <c r="A653" s="34">
        <f>Spielplan!A653</f>
        <v>0</v>
      </c>
      <c r="B653" s="34" t="str">
        <f>Spielplan!B653</f>
        <v>B-Ost</v>
      </c>
      <c r="C653" s="34" t="str">
        <f>Spielplan!C653</f>
        <v>6.Spieltag</v>
      </c>
      <c r="D653" s="34" t="str">
        <f>Spielplan!D653</f>
        <v>Iffeldorf 1</v>
      </c>
      <c r="E653" s="34">
        <f>Spielplan!F653</f>
        <v>36</v>
      </c>
    </row>
    <row r="654" spans="1:5" x14ac:dyDescent="0.35">
      <c r="A654" s="34">
        <f>Spielplan!A654</f>
        <v>0</v>
      </c>
      <c r="B654" s="34" t="str">
        <f>Spielplan!B654</f>
        <v>B-Ost</v>
      </c>
      <c r="C654" s="34" t="str">
        <f>Spielplan!C654</f>
        <v>6.Spieltag</v>
      </c>
      <c r="D654" s="34">
        <f>Spielplan!D654</f>
        <v>0</v>
      </c>
      <c r="E654" s="34">
        <f>Spielplan!F654</f>
        <v>37</v>
      </c>
    </row>
    <row r="655" spans="1:5" x14ac:dyDescent="0.35">
      <c r="A655" s="34">
        <f>Spielplan!A655</f>
        <v>0</v>
      </c>
      <c r="B655" s="34" t="str">
        <f>Spielplan!B655</f>
        <v>B-Ost</v>
      </c>
      <c r="C655" s="34" t="str">
        <f>Spielplan!C655</f>
        <v>6.Spieltag</v>
      </c>
      <c r="D655" s="34">
        <f>Spielplan!D655</f>
        <v>0</v>
      </c>
      <c r="E655" s="34">
        <f>Spielplan!F655</f>
        <v>38</v>
      </c>
    </row>
    <row r="656" spans="1:5" x14ac:dyDescent="0.35">
      <c r="A656" s="34">
        <f>Spielplan!A656</f>
        <v>0</v>
      </c>
      <c r="B656" s="34" t="str">
        <f>Spielplan!B656</f>
        <v>B-Ost</v>
      </c>
      <c r="C656" s="34" t="str">
        <f>Spielplan!C656</f>
        <v>6.Spieltag</v>
      </c>
      <c r="D656" s="34" t="str">
        <f>Spielplan!D656</f>
        <v>TSV Erding 2</v>
      </c>
      <c r="E656" s="34">
        <f>Spielplan!F656</f>
        <v>39</v>
      </c>
    </row>
    <row r="657" spans="1:5" x14ac:dyDescent="0.35">
      <c r="A657" s="34">
        <f>Spielplan!A657</f>
        <v>0</v>
      </c>
      <c r="B657" s="34" t="str">
        <f>Spielplan!B657</f>
        <v>B-Ost</v>
      </c>
      <c r="C657" s="34" t="str">
        <f>Spielplan!C657</f>
        <v>6.Spieltag</v>
      </c>
      <c r="D657" s="34">
        <f>Spielplan!D657</f>
        <v>0</v>
      </c>
      <c r="E657" s="34">
        <f>Spielplan!F657</f>
        <v>40</v>
      </c>
    </row>
    <row r="658" spans="1:5" x14ac:dyDescent="0.35">
      <c r="A658" s="34">
        <f>Spielplan!A658</f>
        <v>0</v>
      </c>
      <c r="B658" s="34" t="str">
        <f>Spielplan!B658</f>
        <v>B-Ost</v>
      </c>
      <c r="C658" s="34" t="str">
        <f>Spielplan!C658</f>
        <v>6.Spieltag</v>
      </c>
      <c r="D658" s="34">
        <f>Spielplan!D658</f>
        <v>0</v>
      </c>
      <c r="E658" s="34">
        <f>Spielplan!F658</f>
        <v>41</v>
      </c>
    </row>
    <row r="659" spans="1:5" x14ac:dyDescent="0.35">
      <c r="A659" s="34">
        <f>Spielplan!A659</f>
        <v>0</v>
      </c>
      <c r="B659" s="34" t="str">
        <f>Spielplan!B659</f>
        <v>B-Ost</v>
      </c>
      <c r="C659" s="34" t="str">
        <f>Spielplan!C659</f>
        <v>6.Spieltag</v>
      </c>
      <c r="D659" s="34" t="str">
        <f>Spielplan!D659</f>
        <v>TSV Haar 3</v>
      </c>
      <c r="E659" s="34">
        <f>Spielplan!F659</f>
        <v>42</v>
      </c>
    </row>
    <row r="660" spans="1:5" x14ac:dyDescent="0.35">
      <c r="A660" s="34">
        <f>Spielplan!A660</f>
        <v>0</v>
      </c>
      <c r="B660" s="34" t="str">
        <f>Spielplan!B660</f>
        <v>B-Ost</v>
      </c>
      <c r="C660" s="34" t="str">
        <f>Spielplan!C660</f>
        <v>7.Spieltag</v>
      </c>
      <c r="D660" s="34" t="str">
        <f>Spielplan!D660</f>
        <v>SG ASV Piding-TSV Freilassing 1</v>
      </c>
      <c r="E660" s="34">
        <f>Spielplan!F660</f>
        <v>43</v>
      </c>
    </row>
    <row r="661" spans="1:5" x14ac:dyDescent="0.35">
      <c r="A661" s="34">
        <f>Spielplan!A661</f>
        <v>0</v>
      </c>
      <c r="B661" s="34" t="str">
        <f>Spielplan!B661</f>
        <v>B-Ost</v>
      </c>
      <c r="C661" s="34" t="str">
        <f>Spielplan!C661</f>
        <v>7.Spieltag</v>
      </c>
      <c r="D661" s="34">
        <f>Spielplan!D661</f>
        <v>0</v>
      </c>
      <c r="E661" s="34">
        <f>Spielplan!F661</f>
        <v>44</v>
      </c>
    </row>
    <row r="662" spans="1:5" x14ac:dyDescent="0.35">
      <c r="A662" s="34">
        <f>Spielplan!A662</f>
        <v>0</v>
      </c>
      <c r="B662" s="34" t="str">
        <f>Spielplan!B662</f>
        <v>B-Ost</v>
      </c>
      <c r="C662" s="34" t="str">
        <f>Spielplan!C662</f>
        <v>7.Spieltag</v>
      </c>
      <c r="D662" s="34">
        <f>Spielplan!D662</f>
        <v>0</v>
      </c>
      <c r="E662" s="34">
        <f>Spielplan!F662</f>
        <v>45</v>
      </c>
    </row>
    <row r="663" spans="1:5" x14ac:dyDescent="0.35">
      <c r="A663" s="34">
        <f>Spielplan!A663</f>
        <v>0</v>
      </c>
      <c r="B663" s="34" t="str">
        <f>Spielplan!B663</f>
        <v>B-Ost</v>
      </c>
      <c r="C663" s="34" t="str">
        <f>Spielplan!C663</f>
        <v>7.Spieltag</v>
      </c>
      <c r="D663" s="34" t="str">
        <f>Spielplan!D663</f>
        <v>TSV Haar 3</v>
      </c>
      <c r="E663" s="34">
        <f>Spielplan!F663</f>
        <v>46</v>
      </c>
    </row>
    <row r="664" spans="1:5" x14ac:dyDescent="0.35">
      <c r="A664" s="34">
        <f>Spielplan!A664</f>
        <v>0</v>
      </c>
      <c r="B664" s="34" t="str">
        <f>Spielplan!B664</f>
        <v>B-Ost</v>
      </c>
      <c r="C664" s="34" t="str">
        <f>Spielplan!C664</f>
        <v>7.Spieltag</v>
      </c>
      <c r="D664" s="34">
        <f>Spielplan!D664</f>
        <v>0</v>
      </c>
      <c r="E664" s="34">
        <f>Spielplan!F664</f>
        <v>47</v>
      </c>
    </row>
    <row r="665" spans="1:5" x14ac:dyDescent="0.35">
      <c r="A665" s="34">
        <f>Spielplan!A665</f>
        <v>0</v>
      </c>
      <c r="B665" s="34" t="str">
        <f>Spielplan!B665</f>
        <v>B-Ost</v>
      </c>
      <c r="C665" s="34" t="str">
        <f>Spielplan!C665</f>
        <v>7.Spieltag</v>
      </c>
      <c r="D665" s="34">
        <f>Spielplan!D665</f>
        <v>0</v>
      </c>
      <c r="E665" s="34">
        <f>Spielplan!F665</f>
        <v>48</v>
      </c>
    </row>
    <row r="666" spans="1:5" x14ac:dyDescent="0.35">
      <c r="A666" s="34">
        <f>Spielplan!A666</f>
        <v>0</v>
      </c>
      <c r="B666" s="34" t="str">
        <f>Spielplan!B666</f>
        <v>B-Ost</v>
      </c>
      <c r="C666" s="34" t="str">
        <f>Spielplan!C666</f>
        <v>7.Spieltag</v>
      </c>
      <c r="D666" s="34" t="str">
        <f>Spielplan!D666</f>
        <v>TSV 1877 Ebersberg 4</v>
      </c>
      <c r="E666" s="34">
        <f>Spielplan!F666</f>
        <v>49</v>
      </c>
    </row>
    <row r="667" spans="1:5" x14ac:dyDescent="0.35">
      <c r="A667" s="34">
        <f>Spielplan!A667</f>
        <v>0</v>
      </c>
      <c r="B667" s="34">
        <f>Spielplan!B667</f>
        <v>0</v>
      </c>
      <c r="C667" s="34">
        <f>Spielplan!C667</f>
        <v>0</v>
      </c>
      <c r="D667" s="34">
        <f>Spielplan!D667</f>
        <v>0</v>
      </c>
      <c r="E667" s="34">
        <f>Spielplan!F667</f>
        <v>0</v>
      </c>
    </row>
    <row r="668" spans="1:5" x14ac:dyDescent="0.35">
      <c r="A668" s="34">
        <f>Spielplan!A668</f>
        <v>0</v>
      </c>
      <c r="B668" s="34">
        <f>Spielplan!B668</f>
        <v>0</v>
      </c>
      <c r="C668" s="34">
        <f>Spielplan!C668</f>
        <v>0</v>
      </c>
      <c r="D668" s="34">
        <f>Spielplan!D668</f>
        <v>0</v>
      </c>
      <c r="E668" s="34">
        <f>Spielplan!F668</f>
        <v>0</v>
      </c>
    </row>
    <row r="669" spans="1:5" x14ac:dyDescent="0.35">
      <c r="A669" s="34">
        <f>Spielplan!A669</f>
        <v>0</v>
      </c>
      <c r="B669" s="34">
        <f>Spielplan!B669</f>
        <v>0</v>
      </c>
      <c r="C669" s="34">
        <f>Spielplan!C669</f>
        <v>0</v>
      </c>
      <c r="D669" s="34">
        <f>Spielplan!D669</f>
        <v>0</v>
      </c>
      <c r="E669" s="34">
        <f>Spielplan!F669</f>
        <v>0</v>
      </c>
    </row>
    <row r="670" spans="1:5" x14ac:dyDescent="0.35">
      <c r="A670" s="34">
        <f>Spielplan!A670</f>
        <v>0</v>
      </c>
      <c r="B670" s="34">
        <f>Spielplan!B670</f>
        <v>0</v>
      </c>
      <c r="C670" s="34">
        <f>Spielplan!C670</f>
        <v>0</v>
      </c>
      <c r="D670" s="34">
        <f>Spielplan!D670</f>
        <v>0</v>
      </c>
      <c r="E670" s="34">
        <f>Spielplan!F670</f>
        <v>0</v>
      </c>
    </row>
    <row r="671" spans="1:5" x14ac:dyDescent="0.35">
      <c r="A671" s="34">
        <f>Spielplan!A671</f>
        <v>0</v>
      </c>
      <c r="B671" s="34">
        <f>Spielplan!B671</f>
        <v>0</v>
      </c>
      <c r="C671" s="34">
        <f>Spielplan!C671</f>
        <v>0</v>
      </c>
      <c r="D671" s="34">
        <f>Spielplan!D671</f>
        <v>0</v>
      </c>
      <c r="E671" s="34">
        <f>Spielplan!F671</f>
        <v>0</v>
      </c>
    </row>
    <row r="672" spans="1:5" x14ac:dyDescent="0.35">
      <c r="A672" s="34">
        <f>Spielplan!A672</f>
        <v>0</v>
      </c>
      <c r="B672" s="34">
        <f>Spielplan!B672</f>
        <v>0</v>
      </c>
      <c r="C672" s="34">
        <f>Spielplan!C672</f>
        <v>0</v>
      </c>
      <c r="D672" s="34">
        <f>Spielplan!D672</f>
        <v>0</v>
      </c>
      <c r="E672" s="34">
        <f>Spielplan!F672</f>
        <v>0</v>
      </c>
    </row>
    <row r="673" spans="1:5" x14ac:dyDescent="0.35">
      <c r="A673" s="34">
        <f>Spielplan!A673</f>
        <v>0</v>
      </c>
      <c r="B673" s="34">
        <f>Spielplan!B673</f>
        <v>0</v>
      </c>
      <c r="C673" s="34">
        <f>Spielplan!C673</f>
        <v>0</v>
      </c>
      <c r="D673" s="34">
        <f>Spielplan!D673</f>
        <v>0</v>
      </c>
      <c r="E673" s="34">
        <f>Spielplan!F673</f>
        <v>0</v>
      </c>
    </row>
    <row r="674" spans="1:5" x14ac:dyDescent="0.35">
      <c r="A674" s="34">
        <f>Spielplan!A674</f>
        <v>0</v>
      </c>
      <c r="B674" s="34">
        <f>Spielplan!B674</f>
        <v>0</v>
      </c>
      <c r="C674" s="34">
        <f>Spielplan!C674</f>
        <v>0</v>
      </c>
      <c r="D674" s="34">
        <f>Spielplan!D674</f>
        <v>0</v>
      </c>
      <c r="E674" s="34">
        <f>Spielplan!F674</f>
        <v>0</v>
      </c>
    </row>
    <row r="675" spans="1:5" x14ac:dyDescent="0.35">
      <c r="A675" s="34">
        <f>Spielplan!A675</f>
        <v>0</v>
      </c>
      <c r="B675" s="34">
        <f>Spielplan!B675</f>
        <v>0</v>
      </c>
      <c r="C675" s="34">
        <f>Spielplan!C675</f>
        <v>0</v>
      </c>
      <c r="D675" s="34">
        <f>Spielplan!D675</f>
        <v>0</v>
      </c>
      <c r="E675" s="34">
        <f>Spielplan!F675</f>
        <v>0</v>
      </c>
    </row>
    <row r="676" spans="1:5" x14ac:dyDescent="0.35">
      <c r="A676" s="34">
        <f>Spielplan!A676</f>
        <v>0</v>
      </c>
      <c r="B676" s="34">
        <f>Spielplan!B676</f>
        <v>0</v>
      </c>
      <c r="C676" s="34">
        <f>Spielplan!C676</f>
        <v>0</v>
      </c>
      <c r="D676" s="34">
        <f>Spielplan!D676</f>
        <v>0</v>
      </c>
      <c r="E676" s="34">
        <f>Spielplan!F676</f>
        <v>0</v>
      </c>
    </row>
    <row r="677" spans="1:5" x14ac:dyDescent="0.35">
      <c r="A677" s="34">
        <f>Spielplan!A677</f>
        <v>0</v>
      </c>
      <c r="B677" s="34">
        <f>Spielplan!B677</f>
        <v>0</v>
      </c>
      <c r="C677" s="34">
        <f>Spielplan!C677</f>
        <v>0</v>
      </c>
      <c r="D677" s="34">
        <f>Spielplan!D677</f>
        <v>0</v>
      </c>
      <c r="E677" s="34">
        <f>Spielplan!F677</f>
        <v>0</v>
      </c>
    </row>
    <row r="678" spans="1:5" x14ac:dyDescent="0.35">
      <c r="A678" s="34">
        <f>Spielplan!A678</f>
        <v>0</v>
      </c>
      <c r="B678" s="34">
        <f>Spielplan!B678</f>
        <v>0</v>
      </c>
      <c r="C678" s="34">
        <f>Spielplan!C678</f>
        <v>0</v>
      </c>
      <c r="D678" s="34">
        <f>Spielplan!D678</f>
        <v>0</v>
      </c>
      <c r="E678" s="34">
        <f>Spielplan!F678</f>
        <v>0</v>
      </c>
    </row>
    <row r="679" spans="1:5" x14ac:dyDescent="0.35">
      <c r="A679" s="34">
        <f>Spielplan!A679</f>
        <v>0</v>
      </c>
      <c r="B679" s="34">
        <f>Spielplan!B679</f>
        <v>0</v>
      </c>
      <c r="C679" s="34">
        <f>Spielplan!C679</f>
        <v>0</v>
      </c>
      <c r="D679" s="34">
        <f>Spielplan!D679</f>
        <v>0</v>
      </c>
      <c r="E679" s="34">
        <f>Spielplan!F679</f>
        <v>0</v>
      </c>
    </row>
    <row r="680" spans="1:5" x14ac:dyDescent="0.35">
      <c r="A680" s="34">
        <f>Spielplan!A680</f>
        <v>0</v>
      </c>
      <c r="B680" s="34">
        <f>Spielplan!B680</f>
        <v>0</v>
      </c>
      <c r="C680" s="34">
        <f>Spielplan!C680</f>
        <v>0</v>
      </c>
      <c r="D680" s="34">
        <f>Spielplan!D680</f>
        <v>0</v>
      </c>
      <c r="E680" s="34">
        <f>Spielplan!F680</f>
        <v>0</v>
      </c>
    </row>
    <row r="681" spans="1:5" x14ac:dyDescent="0.35">
      <c r="A681" s="34">
        <f>Spielplan!A681</f>
        <v>0</v>
      </c>
      <c r="B681" s="34">
        <f>Spielplan!B681</f>
        <v>0</v>
      </c>
      <c r="C681" s="34">
        <f>Spielplan!C681</f>
        <v>0</v>
      </c>
      <c r="D681" s="34">
        <f>Spielplan!D681</f>
        <v>0</v>
      </c>
      <c r="E681" s="34">
        <f>Spielplan!F681</f>
        <v>0</v>
      </c>
    </row>
    <row r="682" spans="1:5" x14ac:dyDescent="0.35">
      <c r="A682" s="34">
        <f>Spielplan!A682</f>
        <v>0</v>
      </c>
      <c r="B682" s="34">
        <f>Spielplan!B682</f>
        <v>0</v>
      </c>
      <c r="C682" s="34">
        <f>Spielplan!C682</f>
        <v>0</v>
      </c>
      <c r="D682" s="34">
        <f>Spielplan!D682</f>
        <v>0</v>
      </c>
      <c r="E682" s="34">
        <f>Spielplan!F682</f>
        <v>0</v>
      </c>
    </row>
    <row r="683" spans="1:5" x14ac:dyDescent="0.35">
      <c r="A683" s="34">
        <f>Spielplan!A683</f>
        <v>0</v>
      </c>
      <c r="B683" s="34">
        <f>Spielplan!B683</f>
        <v>0</v>
      </c>
      <c r="C683" s="34">
        <f>Spielplan!C683</f>
        <v>0</v>
      </c>
      <c r="D683" s="34">
        <f>Spielplan!D683</f>
        <v>0</v>
      </c>
      <c r="E683" s="34">
        <f>Spielplan!F683</f>
        <v>0</v>
      </c>
    </row>
    <row r="684" spans="1:5" x14ac:dyDescent="0.35">
      <c r="A684" s="34">
        <f>Spielplan!A684</f>
        <v>0</v>
      </c>
      <c r="B684" s="34">
        <f>Spielplan!B684</f>
        <v>0</v>
      </c>
      <c r="C684" s="34">
        <f>Spielplan!C684</f>
        <v>0</v>
      </c>
      <c r="D684" s="34">
        <f>Spielplan!D684</f>
        <v>0</v>
      </c>
      <c r="E684" s="34">
        <f>Spielplan!F684</f>
        <v>0</v>
      </c>
    </row>
    <row r="685" spans="1:5" x14ac:dyDescent="0.35">
      <c r="A685" s="34">
        <f>Spielplan!A685</f>
        <v>0</v>
      </c>
      <c r="B685" s="34">
        <f>Spielplan!B685</f>
        <v>0</v>
      </c>
      <c r="C685" s="34">
        <f>Spielplan!C685</f>
        <v>0</v>
      </c>
      <c r="D685" s="34">
        <f>Spielplan!D685</f>
        <v>0</v>
      </c>
      <c r="E685" s="34">
        <f>Spielplan!F685</f>
        <v>0</v>
      </c>
    </row>
    <row r="686" spans="1:5" x14ac:dyDescent="0.35">
      <c r="A686" s="34">
        <f>Spielplan!A686</f>
        <v>0</v>
      </c>
      <c r="B686" s="34">
        <f>Spielplan!B686</f>
        <v>0</v>
      </c>
      <c r="C686" s="34">
        <f>Spielplan!C686</f>
        <v>0</v>
      </c>
      <c r="D686" s="34">
        <f>Spielplan!D686</f>
        <v>0</v>
      </c>
      <c r="E686" s="34">
        <f>Spielplan!F686</f>
        <v>0</v>
      </c>
    </row>
    <row r="687" spans="1:5" x14ac:dyDescent="0.35">
      <c r="A687" s="34">
        <f>Spielplan!A687</f>
        <v>0</v>
      </c>
      <c r="B687" s="34">
        <f>Spielplan!B687</f>
        <v>0</v>
      </c>
      <c r="C687" s="34">
        <f>Spielplan!C687</f>
        <v>0</v>
      </c>
      <c r="D687" s="34">
        <f>Spielplan!D687</f>
        <v>0</v>
      </c>
      <c r="E687" s="34">
        <f>Spielplan!F687</f>
        <v>0</v>
      </c>
    </row>
    <row r="688" spans="1:5" x14ac:dyDescent="0.35">
      <c r="A688" s="34">
        <f>Spielplan!A688</f>
        <v>0</v>
      </c>
      <c r="B688" s="34">
        <f>Spielplan!B688</f>
        <v>0</v>
      </c>
      <c r="C688" s="34">
        <f>Spielplan!C688</f>
        <v>0</v>
      </c>
      <c r="D688" s="34">
        <f>Spielplan!D688</f>
        <v>0</v>
      </c>
      <c r="E688" s="34">
        <f>Spielplan!F688</f>
        <v>0</v>
      </c>
    </row>
    <row r="689" spans="1:5" x14ac:dyDescent="0.35">
      <c r="A689" s="34">
        <f>Spielplan!A689</f>
        <v>0</v>
      </c>
      <c r="B689" s="34">
        <f>Spielplan!B689</f>
        <v>0</v>
      </c>
      <c r="C689" s="34">
        <f>Spielplan!C689</f>
        <v>0</v>
      </c>
      <c r="D689" s="34">
        <f>Spielplan!D689</f>
        <v>0</v>
      </c>
      <c r="E689" s="34">
        <f>Spielplan!F689</f>
        <v>0</v>
      </c>
    </row>
    <row r="690" spans="1:5" x14ac:dyDescent="0.35">
      <c r="A690" s="34">
        <f>Spielplan!A690</f>
        <v>0</v>
      </c>
      <c r="B690" s="34">
        <f>Spielplan!B690</f>
        <v>0</v>
      </c>
      <c r="C690" s="34">
        <f>Spielplan!C690</f>
        <v>0</v>
      </c>
      <c r="D690" s="34">
        <f>Spielplan!D690</f>
        <v>0</v>
      </c>
      <c r="E690" s="34">
        <f>Spielplan!F690</f>
        <v>0</v>
      </c>
    </row>
    <row r="691" spans="1:5" x14ac:dyDescent="0.35">
      <c r="A691" s="34">
        <f>Spielplan!A691</f>
        <v>0</v>
      </c>
      <c r="B691" s="34">
        <f>Spielplan!B691</f>
        <v>0</v>
      </c>
      <c r="C691" s="34">
        <f>Spielplan!C691</f>
        <v>0</v>
      </c>
      <c r="D691" s="34">
        <f>Spielplan!D691</f>
        <v>0</v>
      </c>
      <c r="E691" s="34">
        <f>Spielplan!F691</f>
        <v>0</v>
      </c>
    </row>
    <row r="692" spans="1:5" x14ac:dyDescent="0.35">
      <c r="A692" s="34">
        <f>Spielplan!A692</f>
        <v>0</v>
      </c>
      <c r="B692" s="34">
        <f>Spielplan!B692</f>
        <v>0</v>
      </c>
      <c r="C692" s="34">
        <f>Spielplan!C692</f>
        <v>0</v>
      </c>
      <c r="D692" s="34">
        <f>Spielplan!D692</f>
        <v>0</v>
      </c>
      <c r="E692" s="34">
        <f>Spielplan!F692</f>
        <v>0</v>
      </c>
    </row>
    <row r="693" spans="1:5" x14ac:dyDescent="0.35">
      <c r="A693" s="34">
        <f>Spielplan!A693</f>
        <v>0</v>
      </c>
      <c r="B693" s="34">
        <f>Spielplan!B693</f>
        <v>0</v>
      </c>
      <c r="C693" s="34">
        <f>Spielplan!C693</f>
        <v>0</v>
      </c>
      <c r="D693" s="34">
        <f>Spielplan!D693</f>
        <v>0</v>
      </c>
      <c r="E693" s="34">
        <f>Spielplan!F693</f>
        <v>0</v>
      </c>
    </row>
    <row r="694" spans="1:5" x14ac:dyDescent="0.35">
      <c r="A694" s="34">
        <f>Spielplan!A694</f>
        <v>0</v>
      </c>
      <c r="B694" s="34">
        <f>Spielplan!B694</f>
        <v>0</v>
      </c>
      <c r="C694" s="34">
        <f>Spielplan!C694</f>
        <v>0</v>
      </c>
      <c r="D694" s="34">
        <f>Spielplan!D694</f>
        <v>0</v>
      </c>
      <c r="E694" s="34">
        <f>Spielplan!F694</f>
        <v>0</v>
      </c>
    </row>
    <row r="695" spans="1:5" x14ac:dyDescent="0.35">
      <c r="A695" s="34">
        <f>Spielplan!A695</f>
        <v>0</v>
      </c>
      <c r="B695" s="34">
        <f>Spielplan!B695</f>
        <v>0</v>
      </c>
      <c r="C695" s="34">
        <f>Spielplan!C695</f>
        <v>0</v>
      </c>
      <c r="D695" s="34">
        <f>Spielplan!D695</f>
        <v>0</v>
      </c>
      <c r="E695" s="34">
        <f>Spielplan!F695</f>
        <v>0</v>
      </c>
    </row>
    <row r="696" spans="1:5" x14ac:dyDescent="0.35">
      <c r="A696" s="34">
        <f>Spielplan!A696</f>
        <v>0</v>
      </c>
      <c r="B696" s="34">
        <f>Spielplan!B696</f>
        <v>0</v>
      </c>
      <c r="C696" s="34">
        <f>Spielplan!C696</f>
        <v>0</v>
      </c>
      <c r="D696" s="34">
        <f>Spielplan!D696</f>
        <v>0</v>
      </c>
      <c r="E696" s="34">
        <f>Spielplan!F696</f>
        <v>0</v>
      </c>
    </row>
    <row r="697" spans="1:5" x14ac:dyDescent="0.35">
      <c r="A697" s="34">
        <f>Spielplan!A697</f>
        <v>0</v>
      </c>
      <c r="B697" s="34">
        <f>Spielplan!B697</f>
        <v>0</v>
      </c>
      <c r="C697" s="34">
        <f>Spielplan!C697</f>
        <v>0</v>
      </c>
      <c r="D697" s="34">
        <f>Spielplan!D697</f>
        <v>0</v>
      </c>
      <c r="E697" s="34">
        <f>Spielplan!F697</f>
        <v>0</v>
      </c>
    </row>
    <row r="698" spans="1:5" x14ac:dyDescent="0.35">
      <c r="A698" s="34">
        <f>Spielplan!A698</f>
        <v>0</v>
      </c>
      <c r="B698" s="34">
        <f>Spielplan!B698</f>
        <v>0</v>
      </c>
      <c r="C698" s="34">
        <f>Spielplan!C698</f>
        <v>0</v>
      </c>
      <c r="D698" s="34">
        <f>Spielplan!D698</f>
        <v>0</v>
      </c>
      <c r="E698" s="34">
        <f>Spielplan!F698</f>
        <v>0</v>
      </c>
    </row>
    <row r="699" spans="1:5" x14ac:dyDescent="0.35">
      <c r="A699" s="34">
        <f>Spielplan!A699</f>
        <v>0</v>
      </c>
      <c r="B699" s="34">
        <f>Spielplan!B699</f>
        <v>0</v>
      </c>
      <c r="C699" s="34">
        <f>Spielplan!C699</f>
        <v>0</v>
      </c>
      <c r="D699" s="34">
        <f>Spielplan!D699</f>
        <v>0</v>
      </c>
      <c r="E699" s="34">
        <f>Spielplan!F699</f>
        <v>0</v>
      </c>
    </row>
    <row r="700" spans="1:5" x14ac:dyDescent="0.35">
      <c r="A700" s="34">
        <f>Spielplan!A700</f>
        <v>0</v>
      </c>
      <c r="B700" s="34">
        <f>Spielplan!B700</f>
        <v>0</v>
      </c>
      <c r="C700" s="34">
        <f>Spielplan!C700</f>
        <v>0</v>
      </c>
      <c r="D700" s="34">
        <f>Spielplan!D700</f>
        <v>0</v>
      </c>
      <c r="E700" s="34">
        <f>Spielplan!F700</f>
        <v>0</v>
      </c>
    </row>
    <row r="701" spans="1:5" x14ac:dyDescent="0.35">
      <c r="A701" s="34">
        <f>Spielplan!A701</f>
        <v>0</v>
      </c>
      <c r="B701" s="34">
        <f>Spielplan!B701</f>
        <v>0</v>
      </c>
      <c r="C701" s="34">
        <f>Spielplan!C701</f>
        <v>0</v>
      </c>
      <c r="D701" s="34">
        <f>Spielplan!D701</f>
        <v>0</v>
      </c>
      <c r="E701" s="34">
        <f>Spielplan!F701</f>
        <v>0</v>
      </c>
    </row>
    <row r="702" spans="1:5" x14ac:dyDescent="0.35">
      <c r="A702" s="34">
        <f>Spielplan!A702</f>
        <v>0</v>
      </c>
      <c r="B702" s="34">
        <f>Spielplan!B702</f>
        <v>0</v>
      </c>
      <c r="C702" s="34">
        <f>Spielplan!C702</f>
        <v>0</v>
      </c>
      <c r="D702" s="34">
        <f>Spielplan!D702</f>
        <v>0</v>
      </c>
      <c r="E702" s="34">
        <f>Spielplan!F702</f>
        <v>0</v>
      </c>
    </row>
    <row r="703" spans="1:5" x14ac:dyDescent="0.35">
      <c r="A703" s="34">
        <f>Spielplan!A703</f>
        <v>0</v>
      </c>
      <c r="B703" s="34">
        <f>Spielplan!B703</f>
        <v>0</v>
      </c>
      <c r="C703" s="34">
        <f>Spielplan!C703</f>
        <v>0</v>
      </c>
      <c r="D703" s="34">
        <f>Spielplan!D703</f>
        <v>0</v>
      </c>
      <c r="E703" s="34">
        <f>Spielplan!F703</f>
        <v>0</v>
      </c>
    </row>
    <row r="704" spans="1:5" x14ac:dyDescent="0.35">
      <c r="A704" s="34">
        <f>Spielplan!A704</f>
        <v>0</v>
      </c>
      <c r="B704" s="34">
        <f>Spielplan!B704</f>
        <v>0</v>
      </c>
      <c r="C704" s="34">
        <f>Spielplan!C704</f>
        <v>0</v>
      </c>
      <c r="D704" s="34">
        <f>Spielplan!D704</f>
        <v>0</v>
      </c>
      <c r="E704" s="34">
        <f>Spielplan!F704</f>
        <v>0</v>
      </c>
    </row>
    <row r="705" spans="1:5" x14ac:dyDescent="0.35">
      <c r="A705" s="34">
        <f>Spielplan!A705</f>
        <v>0</v>
      </c>
      <c r="B705" s="34">
        <f>Spielplan!B705</f>
        <v>0</v>
      </c>
      <c r="C705" s="34">
        <f>Spielplan!C705</f>
        <v>0</v>
      </c>
      <c r="D705" s="34">
        <f>Spielplan!D705</f>
        <v>0</v>
      </c>
      <c r="E705" s="34">
        <f>Spielplan!F705</f>
        <v>0</v>
      </c>
    </row>
    <row r="706" spans="1:5" x14ac:dyDescent="0.35">
      <c r="A706" s="34">
        <f>Spielplan!A706</f>
        <v>0</v>
      </c>
      <c r="B706" s="34">
        <f>Spielplan!B706</f>
        <v>0</v>
      </c>
      <c r="C706" s="34">
        <f>Spielplan!C706</f>
        <v>0</v>
      </c>
      <c r="D706" s="34">
        <f>Spielplan!D706</f>
        <v>0</v>
      </c>
      <c r="E706" s="34">
        <f>Spielplan!F706</f>
        <v>0</v>
      </c>
    </row>
    <row r="707" spans="1:5" x14ac:dyDescent="0.35">
      <c r="A707" s="34">
        <f>Spielplan!A707</f>
        <v>0</v>
      </c>
      <c r="B707" s="34">
        <f>Spielplan!B707</f>
        <v>0</v>
      </c>
      <c r="C707" s="34">
        <f>Spielplan!C707</f>
        <v>0</v>
      </c>
      <c r="D707" s="34">
        <f>Spielplan!D707</f>
        <v>0</v>
      </c>
      <c r="E707" s="34">
        <f>Spielplan!F707</f>
        <v>0</v>
      </c>
    </row>
    <row r="708" spans="1:5" x14ac:dyDescent="0.35">
      <c r="A708" s="34">
        <f>Spielplan!A708</f>
        <v>0</v>
      </c>
      <c r="B708" s="34">
        <f>Spielplan!B708</f>
        <v>0</v>
      </c>
      <c r="C708" s="34">
        <f>Spielplan!C708</f>
        <v>0</v>
      </c>
      <c r="D708" s="34">
        <f>Spielplan!D708</f>
        <v>0</v>
      </c>
      <c r="E708" s="34">
        <f>Spielplan!F708</f>
        <v>0</v>
      </c>
    </row>
    <row r="709" spans="1:5" x14ac:dyDescent="0.35">
      <c r="A709" s="34">
        <f>Spielplan!A709</f>
        <v>0</v>
      </c>
      <c r="B709" s="34">
        <f>Spielplan!B709</f>
        <v>0</v>
      </c>
      <c r="C709" s="34">
        <f>Spielplan!C709</f>
        <v>0</v>
      </c>
      <c r="D709" s="34">
        <f>Spielplan!D709</f>
        <v>0</v>
      </c>
      <c r="E709" s="34">
        <f>Spielplan!F709</f>
        <v>0</v>
      </c>
    </row>
    <row r="710" spans="1:5" x14ac:dyDescent="0.35">
      <c r="A710" s="34">
        <f>Spielplan!A710</f>
        <v>0</v>
      </c>
      <c r="B710" s="34">
        <f>Spielplan!B710</f>
        <v>0</v>
      </c>
      <c r="C710" s="34">
        <f>Spielplan!C710</f>
        <v>0</v>
      </c>
      <c r="D710" s="34">
        <f>Spielplan!D710</f>
        <v>0</v>
      </c>
      <c r="E710" s="34">
        <f>Spielplan!F710</f>
        <v>0</v>
      </c>
    </row>
    <row r="711" spans="1:5" x14ac:dyDescent="0.35">
      <c r="A711" s="34">
        <f>Spielplan!A711</f>
        <v>0</v>
      </c>
      <c r="B711" s="34">
        <f>Spielplan!B711</f>
        <v>0</v>
      </c>
      <c r="C711" s="34">
        <f>Spielplan!C711</f>
        <v>0</v>
      </c>
      <c r="D711" s="34">
        <f>Spielplan!D711</f>
        <v>0</v>
      </c>
      <c r="E711" s="34">
        <f>Spielplan!F711</f>
        <v>0</v>
      </c>
    </row>
    <row r="712" spans="1:5" x14ac:dyDescent="0.35">
      <c r="A712" s="34">
        <f>Spielplan!A712</f>
        <v>0</v>
      </c>
      <c r="B712" s="34">
        <f>Spielplan!B712</f>
        <v>0</v>
      </c>
      <c r="C712" s="34">
        <f>Spielplan!C712</f>
        <v>0</v>
      </c>
      <c r="D712" s="34">
        <f>Spielplan!D712</f>
        <v>0</v>
      </c>
      <c r="E712" s="34">
        <f>Spielplan!F712</f>
        <v>0</v>
      </c>
    </row>
    <row r="713" spans="1:5" x14ac:dyDescent="0.35">
      <c r="A713" s="34">
        <f>Spielplan!A713</f>
        <v>0</v>
      </c>
      <c r="B713" s="34">
        <f>Spielplan!B713</f>
        <v>0</v>
      </c>
      <c r="C713" s="34">
        <f>Spielplan!C713</f>
        <v>0</v>
      </c>
      <c r="D713" s="34">
        <f>Spielplan!D713</f>
        <v>0</v>
      </c>
      <c r="E713" s="34">
        <f>Spielplan!F713</f>
        <v>0</v>
      </c>
    </row>
    <row r="714" spans="1:5" x14ac:dyDescent="0.35">
      <c r="A714" s="34">
        <f>Spielplan!A714</f>
        <v>0</v>
      </c>
      <c r="B714" s="34">
        <f>Spielplan!B714</f>
        <v>0</v>
      </c>
      <c r="C714" s="34">
        <f>Spielplan!C714</f>
        <v>0</v>
      </c>
      <c r="D714" s="34">
        <f>Spielplan!D714</f>
        <v>0</v>
      </c>
      <c r="E714" s="34">
        <f>Spielplan!F714</f>
        <v>0</v>
      </c>
    </row>
    <row r="715" spans="1:5" x14ac:dyDescent="0.35">
      <c r="A715" s="34">
        <f>Spielplan!A715</f>
        <v>0</v>
      </c>
      <c r="B715" s="34">
        <f>Spielplan!B715</f>
        <v>0</v>
      </c>
      <c r="C715" s="34">
        <f>Spielplan!C715</f>
        <v>0</v>
      </c>
      <c r="D715" s="34">
        <f>Spielplan!D715</f>
        <v>0</v>
      </c>
      <c r="E715" s="34">
        <f>Spielplan!F715</f>
        <v>0</v>
      </c>
    </row>
    <row r="716" spans="1:5" x14ac:dyDescent="0.35">
      <c r="A716" s="34">
        <f>Spielplan!A716</f>
        <v>0</v>
      </c>
      <c r="B716" s="34">
        <f>Spielplan!B716</f>
        <v>0</v>
      </c>
      <c r="C716" s="34">
        <f>Spielplan!C716</f>
        <v>0</v>
      </c>
      <c r="D716" s="34">
        <f>Spielplan!D716</f>
        <v>0</v>
      </c>
      <c r="E716" s="34">
        <f>Spielplan!F716</f>
        <v>0</v>
      </c>
    </row>
    <row r="717" spans="1:5" x14ac:dyDescent="0.35">
      <c r="A717" s="34">
        <f>Spielplan!A717</f>
        <v>0</v>
      </c>
      <c r="B717" s="34">
        <f>Spielplan!B717</f>
        <v>0</v>
      </c>
      <c r="C717" s="34">
        <f>Spielplan!C717</f>
        <v>0</v>
      </c>
      <c r="D717" s="34">
        <f>Spielplan!D717</f>
        <v>0</v>
      </c>
      <c r="E717" s="34">
        <f>Spielplan!F717</f>
        <v>0</v>
      </c>
    </row>
    <row r="718" spans="1:5" x14ac:dyDescent="0.35">
      <c r="A718" s="34">
        <f>Spielplan!A718</f>
        <v>0</v>
      </c>
      <c r="B718" s="34">
        <f>Spielplan!B718</f>
        <v>0</v>
      </c>
      <c r="C718" s="34">
        <f>Spielplan!C718</f>
        <v>0</v>
      </c>
      <c r="D718" s="34">
        <f>Spielplan!D718</f>
        <v>0</v>
      </c>
      <c r="E718" s="34">
        <f>Spielplan!F718</f>
        <v>0</v>
      </c>
    </row>
    <row r="719" spans="1:5" x14ac:dyDescent="0.35">
      <c r="A719" s="34">
        <f>Spielplan!A719</f>
        <v>0</v>
      </c>
      <c r="B719" s="34">
        <f>Spielplan!B719</f>
        <v>0</v>
      </c>
      <c r="C719" s="34">
        <f>Spielplan!C719</f>
        <v>0</v>
      </c>
      <c r="D719" s="34">
        <f>Spielplan!D719</f>
        <v>0</v>
      </c>
      <c r="E719" s="34">
        <f>Spielplan!F719</f>
        <v>0</v>
      </c>
    </row>
    <row r="720" spans="1:5" x14ac:dyDescent="0.35">
      <c r="A720" s="34">
        <f>Spielplan!A720</f>
        <v>0</v>
      </c>
      <c r="B720" s="34">
        <f>Spielplan!B720</f>
        <v>0</v>
      </c>
      <c r="C720" s="34">
        <f>Spielplan!C720</f>
        <v>0</v>
      </c>
      <c r="D720" s="34">
        <f>Spielplan!D720</f>
        <v>0</v>
      </c>
      <c r="E720" s="34">
        <f>Spielplan!F720</f>
        <v>0</v>
      </c>
    </row>
    <row r="721" spans="1:5" x14ac:dyDescent="0.35">
      <c r="A721" s="34">
        <f>Spielplan!A721</f>
        <v>0</v>
      </c>
      <c r="B721" s="34">
        <f>Spielplan!B721</f>
        <v>0</v>
      </c>
      <c r="C721" s="34">
        <f>Spielplan!C721</f>
        <v>0</v>
      </c>
      <c r="D721" s="34">
        <f>Spielplan!D721</f>
        <v>0</v>
      </c>
      <c r="E721" s="34">
        <f>Spielplan!F721</f>
        <v>0</v>
      </c>
    </row>
    <row r="722" spans="1:5" x14ac:dyDescent="0.35">
      <c r="A722" s="34">
        <f>Spielplan!A722</f>
        <v>0</v>
      </c>
      <c r="B722" s="34">
        <f>Spielplan!B722</f>
        <v>0</v>
      </c>
      <c r="C722" s="34">
        <f>Spielplan!C722</f>
        <v>0</v>
      </c>
      <c r="D722" s="34">
        <f>Spielplan!D722</f>
        <v>0</v>
      </c>
      <c r="E722" s="34">
        <f>Spielplan!F722</f>
        <v>0</v>
      </c>
    </row>
    <row r="723" spans="1:5" x14ac:dyDescent="0.35">
      <c r="A723" s="34">
        <f>Spielplan!A723</f>
        <v>0</v>
      </c>
      <c r="B723" s="34">
        <f>Spielplan!B723</f>
        <v>0</v>
      </c>
      <c r="C723" s="34">
        <f>Spielplan!C723</f>
        <v>0</v>
      </c>
      <c r="D723" s="34">
        <f>Spielplan!D723</f>
        <v>0</v>
      </c>
      <c r="E723" s="34">
        <f>Spielplan!F723</f>
        <v>0</v>
      </c>
    </row>
    <row r="724" spans="1:5" x14ac:dyDescent="0.35">
      <c r="A724" s="34">
        <f>Spielplan!A724</f>
        <v>0</v>
      </c>
      <c r="B724" s="34">
        <f>Spielplan!B724</f>
        <v>0</v>
      </c>
      <c r="C724" s="34">
        <f>Spielplan!C724</f>
        <v>0</v>
      </c>
      <c r="D724" s="34">
        <f>Spielplan!D724</f>
        <v>0</v>
      </c>
      <c r="E724" s="34">
        <f>Spielplan!F724</f>
        <v>0</v>
      </c>
    </row>
    <row r="725" spans="1:5" x14ac:dyDescent="0.35">
      <c r="A725" s="34">
        <f>Spielplan!A725</f>
        <v>0</v>
      </c>
      <c r="B725" s="34">
        <f>Spielplan!B725</f>
        <v>0</v>
      </c>
      <c r="C725" s="34">
        <f>Spielplan!C725</f>
        <v>0</v>
      </c>
      <c r="D725" s="34">
        <f>Spielplan!D725</f>
        <v>0</v>
      </c>
      <c r="E725" s="34">
        <f>Spielplan!F725</f>
        <v>0</v>
      </c>
    </row>
    <row r="726" spans="1:5" x14ac:dyDescent="0.35">
      <c r="A726" s="34">
        <f>Spielplan!A726</f>
        <v>0</v>
      </c>
      <c r="B726" s="34">
        <f>Spielplan!B726</f>
        <v>0</v>
      </c>
      <c r="C726" s="34">
        <f>Spielplan!C726</f>
        <v>0</v>
      </c>
      <c r="D726" s="34">
        <f>Spielplan!D726</f>
        <v>0</v>
      </c>
      <c r="E726" s="34">
        <f>Spielplan!F726</f>
        <v>0</v>
      </c>
    </row>
    <row r="727" spans="1:5" x14ac:dyDescent="0.35">
      <c r="A727" s="34">
        <f>Spielplan!A727</f>
        <v>0</v>
      </c>
      <c r="B727" s="34">
        <f>Spielplan!B727</f>
        <v>0</v>
      </c>
      <c r="C727" s="34">
        <f>Spielplan!C727</f>
        <v>0</v>
      </c>
      <c r="D727" s="34">
        <f>Spielplan!D727</f>
        <v>0</v>
      </c>
      <c r="E727" s="34">
        <f>Spielplan!F727</f>
        <v>0</v>
      </c>
    </row>
    <row r="728" spans="1:5" x14ac:dyDescent="0.35">
      <c r="A728" s="34">
        <f>Spielplan!A728</f>
        <v>0</v>
      </c>
      <c r="B728" s="34">
        <f>Spielplan!B728</f>
        <v>0</v>
      </c>
      <c r="C728" s="34">
        <f>Spielplan!C728</f>
        <v>0</v>
      </c>
      <c r="D728" s="34">
        <f>Spielplan!D728</f>
        <v>0</v>
      </c>
      <c r="E728" s="34">
        <f>Spielplan!F728</f>
        <v>0</v>
      </c>
    </row>
    <row r="729" spans="1:5" x14ac:dyDescent="0.35">
      <c r="A729" s="34">
        <f>Spielplan!A729</f>
        <v>0</v>
      </c>
      <c r="B729" s="34">
        <f>Spielplan!B729</f>
        <v>0</v>
      </c>
      <c r="C729" s="34">
        <f>Spielplan!C729</f>
        <v>0</v>
      </c>
      <c r="D729" s="34">
        <f>Spielplan!D729</f>
        <v>0</v>
      </c>
      <c r="E729" s="34">
        <f>Spielplan!F729</f>
        <v>0</v>
      </c>
    </row>
    <row r="730" spans="1:5" x14ac:dyDescent="0.35">
      <c r="A730" s="34">
        <f>Spielplan!A730</f>
        <v>0</v>
      </c>
      <c r="B730" s="34">
        <f>Spielplan!B730</f>
        <v>0</v>
      </c>
      <c r="C730" s="34">
        <f>Spielplan!C730</f>
        <v>0</v>
      </c>
      <c r="D730" s="34">
        <f>Spielplan!D730</f>
        <v>0</v>
      </c>
      <c r="E730" s="34">
        <f>Spielplan!F730</f>
        <v>0</v>
      </c>
    </row>
    <row r="731" spans="1:5" x14ac:dyDescent="0.35">
      <c r="A731" s="34">
        <f>Spielplan!A731</f>
        <v>0</v>
      </c>
      <c r="B731" s="34">
        <f>Spielplan!B731</f>
        <v>0</v>
      </c>
      <c r="C731" s="34">
        <f>Spielplan!C731</f>
        <v>0</v>
      </c>
      <c r="D731" s="34">
        <f>Spielplan!D731</f>
        <v>0</v>
      </c>
      <c r="E731" s="34">
        <f>Spielplan!F731</f>
        <v>0</v>
      </c>
    </row>
    <row r="732" spans="1:5" x14ac:dyDescent="0.35">
      <c r="A732" s="34">
        <f>Spielplan!A732</f>
        <v>0</v>
      </c>
      <c r="B732" s="34">
        <f>Spielplan!B732</f>
        <v>0</v>
      </c>
      <c r="C732" s="34">
        <f>Spielplan!C732</f>
        <v>0</v>
      </c>
      <c r="D732" s="34">
        <f>Spielplan!D732</f>
        <v>0</v>
      </c>
      <c r="E732" s="34">
        <f>Spielplan!F732</f>
        <v>0</v>
      </c>
    </row>
    <row r="733" spans="1:5" x14ac:dyDescent="0.35">
      <c r="A733" s="34">
        <f>Spielplan!A733</f>
        <v>0</v>
      </c>
      <c r="B733" s="34">
        <f>Spielplan!B733</f>
        <v>0</v>
      </c>
      <c r="C733" s="34">
        <f>Spielplan!C733</f>
        <v>0</v>
      </c>
      <c r="D733" s="34">
        <f>Spielplan!D733</f>
        <v>0</v>
      </c>
      <c r="E733" s="34">
        <f>Spielplan!F733</f>
        <v>0</v>
      </c>
    </row>
    <row r="734" spans="1:5" x14ac:dyDescent="0.35">
      <c r="A734" s="34">
        <f>Spielplan!A734</f>
        <v>0</v>
      </c>
      <c r="B734" s="34">
        <f>Spielplan!B734</f>
        <v>0</v>
      </c>
      <c r="C734" s="34">
        <f>Spielplan!C734</f>
        <v>0</v>
      </c>
      <c r="D734" s="34">
        <f>Spielplan!D734</f>
        <v>0</v>
      </c>
      <c r="E734" s="34">
        <f>Spielplan!F734</f>
        <v>0</v>
      </c>
    </row>
    <row r="735" spans="1:5" x14ac:dyDescent="0.35">
      <c r="A735" s="34">
        <f>Spielplan!A735</f>
        <v>0</v>
      </c>
      <c r="B735" s="34">
        <f>Spielplan!B735</f>
        <v>0</v>
      </c>
      <c r="C735" s="34">
        <f>Spielplan!C735</f>
        <v>0</v>
      </c>
      <c r="D735" s="34">
        <f>Spielplan!D735</f>
        <v>0</v>
      </c>
      <c r="E735" s="34">
        <f>Spielplan!F735</f>
        <v>0</v>
      </c>
    </row>
    <row r="736" spans="1:5" x14ac:dyDescent="0.35">
      <c r="A736" s="34">
        <f>Spielplan!A736</f>
        <v>0</v>
      </c>
      <c r="B736" s="34">
        <f>Spielplan!B736</f>
        <v>0</v>
      </c>
      <c r="C736" s="34">
        <f>Spielplan!C736</f>
        <v>0</v>
      </c>
      <c r="D736" s="34">
        <f>Spielplan!D736</f>
        <v>0</v>
      </c>
      <c r="E736" s="34">
        <f>Spielplan!F736</f>
        <v>0</v>
      </c>
    </row>
    <row r="737" spans="1:5" x14ac:dyDescent="0.35">
      <c r="A737" s="34">
        <f>Spielplan!A737</f>
        <v>0</v>
      </c>
      <c r="B737" s="34">
        <f>Spielplan!B737</f>
        <v>0</v>
      </c>
      <c r="C737" s="34">
        <f>Spielplan!C737</f>
        <v>0</v>
      </c>
      <c r="D737" s="34">
        <f>Spielplan!D737</f>
        <v>0</v>
      </c>
      <c r="E737" s="34">
        <f>Spielplan!F737</f>
        <v>0</v>
      </c>
    </row>
    <row r="738" spans="1:5" x14ac:dyDescent="0.35">
      <c r="A738" s="34">
        <f>Spielplan!A738</f>
        <v>0</v>
      </c>
      <c r="B738" s="34">
        <f>Spielplan!B738</f>
        <v>0</v>
      </c>
      <c r="C738" s="34">
        <f>Spielplan!C738</f>
        <v>0</v>
      </c>
      <c r="D738" s="34">
        <f>Spielplan!D738</f>
        <v>0</v>
      </c>
      <c r="E738" s="34">
        <f>Spielplan!F738</f>
        <v>0</v>
      </c>
    </row>
    <row r="739" spans="1:5" x14ac:dyDescent="0.35">
      <c r="A739" s="34">
        <f>Spielplan!A739</f>
        <v>0</v>
      </c>
      <c r="B739" s="34">
        <f>Spielplan!B739</f>
        <v>0</v>
      </c>
      <c r="C739" s="34">
        <f>Spielplan!C739</f>
        <v>0</v>
      </c>
      <c r="D739" s="34">
        <f>Spielplan!D739</f>
        <v>0</v>
      </c>
      <c r="E739" s="34">
        <f>Spielplan!F739</f>
        <v>0</v>
      </c>
    </row>
    <row r="740" spans="1:5" x14ac:dyDescent="0.35">
      <c r="A740" s="34">
        <f>Spielplan!A740</f>
        <v>0</v>
      </c>
      <c r="B740" s="34">
        <f>Spielplan!B740</f>
        <v>0</v>
      </c>
      <c r="C740" s="34">
        <f>Spielplan!C740</f>
        <v>0</v>
      </c>
      <c r="D740" s="34">
        <f>Spielplan!D740</f>
        <v>0</v>
      </c>
      <c r="E740" s="34">
        <f>Spielplan!F740</f>
        <v>0</v>
      </c>
    </row>
    <row r="741" spans="1:5" x14ac:dyDescent="0.35">
      <c r="A741" s="34">
        <f>Spielplan!A741</f>
        <v>0</v>
      </c>
      <c r="B741" s="34">
        <f>Spielplan!B741</f>
        <v>0</v>
      </c>
      <c r="C741" s="34">
        <f>Spielplan!C741</f>
        <v>0</v>
      </c>
      <c r="D741" s="34">
        <f>Spielplan!D741</f>
        <v>0</v>
      </c>
      <c r="E741" s="34">
        <f>Spielplan!F741</f>
        <v>0</v>
      </c>
    </row>
    <row r="742" spans="1:5" x14ac:dyDescent="0.35">
      <c r="A742" s="34">
        <f>Spielplan!A742</f>
        <v>0</v>
      </c>
      <c r="B742" s="34">
        <f>Spielplan!B742</f>
        <v>0</v>
      </c>
      <c r="C742" s="34">
        <f>Spielplan!C742</f>
        <v>0</v>
      </c>
      <c r="D742" s="34">
        <f>Spielplan!D742</f>
        <v>0</v>
      </c>
      <c r="E742" s="34">
        <f>Spielplan!F742</f>
        <v>0</v>
      </c>
    </row>
    <row r="743" spans="1:5" x14ac:dyDescent="0.35">
      <c r="A743" s="34">
        <f>Spielplan!A743</f>
        <v>0</v>
      </c>
      <c r="B743" s="34">
        <f>Spielplan!B743</f>
        <v>0</v>
      </c>
      <c r="C743" s="34">
        <f>Spielplan!C743</f>
        <v>0</v>
      </c>
      <c r="D743" s="34">
        <f>Spielplan!D743</f>
        <v>0</v>
      </c>
      <c r="E743" s="34">
        <f>Spielplan!F743</f>
        <v>0</v>
      </c>
    </row>
    <row r="744" spans="1:5" x14ac:dyDescent="0.35">
      <c r="A744" s="34">
        <f>Spielplan!A744</f>
        <v>0</v>
      </c>
      <c r="B744" s="34">
        <f>Spielplan!B744</f>
        <v>0</v>
      </c>
      <c r="C744" s="34">
        <f>Spielplan!C744</f>
        <v>0</v>
      </c>
      <c r="D744" s="34">
        <f>Spielplan!D744</f>
        <v>0</v>
      </c>
      <c r="E744" s="34">
        <f>Spielplan!F744</f>
        <v>0</v>
      </c>
    </row>
    <row r="745" spans="1:5" x14ac:dyDescent="0.35">
      <c r="A745" s="34">
        <f>Spielplan!A745</f>
        <v>0</v>
      </c>
      <c r="B745" s="34">
        <f>Spielplan!B745</f>
        <v>0</v>
      </c>
      <c r="C745" s="34">
        <f>Spielplan!C745</f>
        <v>0</v>
      </c>
      <c r="D745" s="34">
        <f>Spielplan!D745</f>
        <v>0</v>
      </c>
      <c r="E745" s="34">
        <f>Spielplan!F745</f>
        <v>0</v>
      </c>
    </row>
    <row r="746" spans="1:5" x14ac:dyDescent="0.35">
      <c r="A746" s="34">
        <f>Spielplan!A746</f>
        <v>0</v>
      </c>
      <c r="B746" s="34">
        <f>Spielplan!B746</f>
        <v>0</v>
      </c>
      <c r="C746" s="34">
        <f>Spielplan!C746</f>
        <v>0</v>
      </c>
      <c r="D746" s="34">
        <f>Spielplan!D746</f>
        <v>0</v>
      </c>
      <c r="E746" s="34">
        <f>Spielplan!F746</f>
        <v>0</v>
      </c>
    </row>
    <row r="747" spans="1:5" x14ac:dyDescent="0.35">
      <c r="A747" s="34">
        <f>Spielplan!A747</f>
        <v>0</v>
      </c>
      <c r="B747" s="34">
        <f>Spielplan!B747</f>
        <v>0</v>
      </c>
      <c r="C747" s="34">
        <f>Spielplan!C747</f>
        <v>0</v>
      </c>
      <c r="D747" s="34">
        <f>Spielplan!D747</f>
        <v>0</v>
      </c>
      <c r="E747" s="34">
        <f>Spielplan!F747</f>
        <v>0</v>
      </c>
    </row>
    <row r="748" spans="1:5" x14ac:dyDescent="0.35">
      <c r="A748" s="34">
        <f>Spielplan!A748</f>
        <v>0</v>
      </c>
      <c r="B748" s="34">
        <f>Spielplan!B748</f>
        <v>0</v>
      </c>
      <c r="C748" s="34">
        <f>Spielplan!C748</f>
        <v>0</v>
      </c>
      <c r="D748" s="34">
        <f>Spielplan!D748</f>
        <v>0</v>
      </c>
      <c r="E748" s="34">
        <f>Spielplan!F748</f>
        <v>0</v>
      </c>
    </row>
    <row r="749" spans="1:5" x14ac:dyDescent="0.35">
      <c r="A749" s="34">
        <f>Spielplan!A749</f>
        <v>0</v>
      </c>
      <c r="B749" s="34">
        <f>Spielplan!B749</f>
        <v>0</v>
      </c>
      <c r="C749" s="34">
        <f>Spielplan!C749</f>
        <v>0</v>
      </c>
      <c r="D749" s="34">
        <f>Spielplan!D749</f>
        <v>0</v>
      </c>
      <c r="E749" s="34">
        <f>Spielplan!F749</f>
        <v>0</v>
      </c>
    </row>
    <row r="750" spans="1:5" x14ac:dyDescent="0.35">
      <c r="A750" s="34">
        <f>Spielplan!A750</f>
        <v>0</v>
      </c>
      <c r="B750" s="34">
        <f>Spielplan!B750</f>
        <v>0</v>
      </c>
      <c r="C750" s="34">
        <f>Spielplan!C750</f>
        <v>0</v>
      </c>
      <c r="D750" s="34">
        <f>Spielplan!D750</f>
        <v>0</v>
      </c>
      <c r="E750" s="34">
        <f>Spielplan!F750</f>
        <v>0</v>
      </c>
    </row>
    <row r="751" spans="1:5" x14ac:dyDescent="0.35">
      <c r="A751" s="34">
        <f>Spielplan!A751</f>
        <v>0</v>
      </c>
      <c r="B751" s="34">
        <f>Spielplan!B751</f>
        <v>0</v>
      </c>
      <c r="C751" s="34">
        <f>Spielplan!C751</f>
        <v>0</v>
      </c>
      <c r="D751" s="34">
        <f>Spielplan!D751</f>
        <v>0</v>
      </c>
      <c r="E751" s="34">
        <f>Spielplan!F751</f>
        <v>0</v>
      </c>
    </row>
    <row r="752" spans="1:5" x14ac:dyDescent="0.35">
      <c r="A752" s="34">
        <f>Spielplan!A752</f>
        <v>0</v>
      </c>
      <c r="B752" s="34">
        <f>Spielplan!B752</f>
        <v>0</v>
      </c>
      <c r="C752" s="34">
        <f>Spielplan!C752</f>
        <v>0</v>
      </c>
      <c r="D752" s="34">
        <f>Spielplan!D752</f>
        <v>0</v>
      </c>
      <c r="E752" s="34">
        <f>Spielplan!F752</f>
        <v>0</v>
      </c>
    </row>
    <row r="753" spans="1:5" x14ac:dyDescent="0.35">
      <c r="A753" s="34">
        <f>Spielplan!A753</f>
        <v>0</v>
      </c>
      <c r="B753" s="34">
        <f>Spielplan!B753</f>
        <v>0</v>
      </c>
      <c r="C753" s="34">
        <f>Spielplan!C753</f>
        <v>0</v>
      </c>
      <c r="D753" s="34">
        <f>Spielplan!D753</f>
        <v>0</v>
      </c>
      <c r="E753" s="34">
        <f>Spielplan!F753</f>
        <v>0</v>
      </c>
    </row>
    <row r="754" spans="1:5" x14ac:dyDescent="0.35">
      <c r="A754" s="34">
        <f>Spielplan!A754</f>
        <v>0</v>
      </c>
      <c r="B754" s="34">
        <f>Spielplan!B754</f>
        <v>0</v>
      </c>
      <c r="C754" s="34">
        <f>Spielplan!C754</f>
        <v>0</v>
      </c>
      <c r="D754" s="34">
        <f>Spielplan!D754</f>
        <v>0</v>
      </c>
      <c r="E754" s="34">
        <f>Spielplan!F754</f>
        <v>0</v>
      </c>
    </row>
    <row r="755" spans="1:5" x14ac:dyDescent="0.35">
      <c r="A755" s="34">
        <f>Spielplan!A755</f>
        <v>0</v>
      </c>
      <c r="B755" s="34">
        <f>Spielplan!B755</f>
        <v>0</v>
      </c>
      <c r="C755" s="34">
        <f>Spielplan!C755</f>
        <v>0</v>
      </c>
      <c r="D755" s="34">
        <f>Spielplan!D755</f>
        <v>0</v>
      </c>
      <c r="E755" s="34">
        <f>Spielplan!F755</f>
        <v>0</v>
      </c>
    </row>
    <row r="756" spans="1:5" x14ac:dyDescent="0.35">
      <c r="A756" s="34">
        <f>Spielplan!A756</f>
        <v>0</v>
      </c>
      <c r="B756" s="34">
        <f>Spielplan!B756</f>
        <v>0</v>
      </c>
      <c r="C756" s="34">
        <f>Spielplan!C756</f>
        <v>0</v>
      </c>
      <c r="D756" s="34">
        <f>Spielplan!D756</f>
        <v>0</v>
      </c>
      <c r="E756" s="34">
        <f>Spielplan!F756</f>
        <v>0</v>
      </c>
    </row>
    <row r="757" spans="1:5" x14ac:dyDescent="0.35">
      <c r="A757" s="34">
        <f>Spielplan!A757</f>
        <v>0</v>
      </c>
      <c r="B757" s="34">
        <f>Spielplan!B757</f>
        <v>0</v>
      </c>
      <c r="C757" s="34">
        <f>Spielplan!C757</f>
        <v>0</v>
      </c>
      <c r="D757" s="34">
        <f>Spielplan!D757</f>
        <v>0</v>
      </c>
      <c r="E757" s="34">
        <f>Spielplan!F757</f>
        <v>0</v>
      </c>
    </row>
    <row r="758" spans="1:5" x14ac:dyDescent="0.35">
      <c r="A758" s="34">
        <f>Spielplan!A758</f>
        <v>0</v>
      </c>
      <c r="B758" s="34">
        <f>Spielplan!B758</f>
        <v>0</v>
      </c>
      <c r="C758" s="34">
        <f>Spielplan!C758</f>
        <v>0</v>
      </c>
      <c r="D758" s="34">
        <f>Spielplan!D758</f>
        <v>0</v>
      </c>
      <c r="E758" s="34">
        <f>Spielplan!F758</f>
        <v>0</v>
      </c>
    </row>
    <row r="759" spans="1:5" x14ac:dyDescent="0.35">
      <c r="A759" s="34">
        <f>Spielplan!A759</f>
        <v>0</v>
      </c>
      <c r="B759" s="34">
        <f>Spielplan!B759</f>
        <v>0</v>
      </c>
      <c r="C759" s="34">
        <f>Spielplan!C759</f>
        <v>0</v>
      </c>
      <c r="D759" s="34">
        <f>Spielplan!D759</f>
        <v>0</v>
      </c>
      <c r="E759" s="34">
        <f>Spielplan!F759</f>
        <v>0</v>
      </c>
    </row>
    <row r="760" spans="1:5" x14ac:dyDescent="0.35">
      <c r="A760" s="34">
        <f>Spielplan!A760</f>
        <v>0</v>
      </c>
      <c r="B760" s="34">
        <f>Spielplan!B760</f>
        <v>0</v>
      </c>
      <c r="C760" s="34">
        <f>Spielplan!C760</f>
        <v>0</v>
      </c>
      <c r="D760" s="34">
        <f>Spielplan!D760</f>
        <v>0</v>
      </c>
      <c r="E760" s="34">
        <f>Spielplan!F760</f>
        <v>0</v>
      </c>
    </row>
    <row r="761" spans="1:5" x14ac:dyDescent="0.35">
      <c r="A761" s="34">
        <f>Spielplan!A761</f>
        <v>0</v>
      </c>
      <c r="B761" s="34">
        <f>Spielplan!B761</f>
        <v>0</v>
      </c>
      <c r="C761" s="34">
        <f>Spielplan!C761</f>
        <v>0</v>
      </c>
      <c r="D761" s="34">
        <f>Spielplan!D761</f>
        <v>0</v>
      </c>
      <c r="E761" s="34">
        <f>Spielplan!F761</f>
        <v>0</v>
      </c>
    </row>
    <row r="762" spans="1:5" x14ac:dyDescent="0.35">
      <c r="A762" s="34">
        <f>Spielplan!A762</f>
        <v>0</v>
      </c>
      <c r="B762" s="34">
        <f>Spielplan!B762</f>
        <v>0</v>
      </c>
      <c r="C762" s="34">
        <f>Spielplan!C762</f>
        <v>0</v>
      </c>
      <c r="D762" s="34">
        <f>Spielplan!D762</f>
        <v>0</v>
      </c>
      <c r="E762" s="34">
        <f>Spielplan!F762</f>
        <v>0</v>
      </c>
    </row>
    <row r="763" spans="1:5" x14ac:dyDescent="0.35">
      <c r="A763" s="34">
        <f>Spielplan!A763</f>
        <v>0</v>
      </c>
      <c r="B763" s="34">
        <f>Spielplan!B763</f>
        <v>0</v>
      </c>
      <c r="C763" s="34">
        <f>Spielplan!C763</f>
        <v>0</v>
      </c>
      <c r="D763" s="34">
        <f>Spielplan!D763</f>
        <v>0</v>
      </c>
      <c r="E763" s="34">
        <f>Spielplan!F763</f>
        <v>0</v>
      </c>
    </row>
    <row r="764" spans="1:5" x14ac:dyDescent="0.35">
      <c r="A764" s="34">
        <f>Spielplan!A764</f>
        <v>0</v>
      </c>
      <c r="B764" s="34">
        <f>Spielplan!B764</f>
        <v>0</v>
      </c>
      <c r="C764" s="34">
        <f>Spielplan!C764</f>
        <v>0</v>
      </c>
      <c r="D764" s="34">
        <f>Spielplan!D764</f>
        <v>0</v>
      </c>
      <c r="E764" s="34">
        <f>Spielplan!F764</f>
        <v>0</v>
      </c>
    </row>
    <row r="765" spans="1:5" x14ac:dyDescent="0.35">
      <c r="A765" s="34">
        <f>Spielplan!A765</f>
        <v>0</v>
      </c>
      <c r="B765" s="34">
        <f>Spielplan!B765</f>
        <v>0</v>
      </c>
      <c r="C765" s="34">
        <f>Spielplan!C765</f>
        <v>0</v>
      </c>
      <c r="D765" s="34">
        <f>Spielplan!D765</f>
        <v>0</v>
      </c>
      <c r="E765" s="34">
        <f>Spielplan!F765</f>
        <v>0</v>
      </c>
    </row>
    <row r="766" spans="1:5" x14ac:dyDescent="0.35">
      <c r="A766" s="34">
        <f>Spielplan!A766</f>
        <v>0</v>
      </c>
      <c r="B766" s="34">
        <f>Spielplan!B766</f>
        <v>0</v>
      </c>
      <c r="C766" s="34">
        <f>Spielplan!C766</f>
        <v>0</v>
      </c>
      <c r="D766" s="34">
        <f>Spielplan!D766</f>
        <v>0</v>
      </c>
      <c r="E766" s="34">
        <f>Spielplan!F766</f>
        <v>0</v>
      </c>
    </row>
    <row r="767" spans="1:5" x14ac:dyDescent="0.35">
      <c r="A767" s="34">
        <f>Spielplan!A767</f>
        <v>0</v>
      </c>
      <c r="B767" s="34">
        <f>Spielplan!B767</f>
        <v>0</v>
      </c>
      <c r="C767" s="34">
        <f>Spielplan!C767</f>
        <v>0</v>
      </c>
      <c r="D767" s="34">
        <f>Spielplan!D767</f>
        <v>0</v>
      </c>
      <c r="E767" s="34">
        <f>Spielplan!F767</f>
        <v>0</v>
      </c>
    </row>
    <row r="768" spans="1:5" x14ac:dyDescent="0.35">
      <c r="A768" s="34">
        <f>Spielplan!A768</f>
        <v>0</v>
      </c>
      <c r="B768" s="34">
        <f>Spielplan!B768</f>
        <v>0</v>
      </c>
      <c r="C768" s="34">
        <f>Spielplan!C768</f>
        <v>0</v>
      </c>
      <c r="D768" s="34">
        <f>Spielplan!D768</f>
        <v>0</v>
      </c>
      <c r="E768" s="34">
        <f>Spielplan!F768</f>
        <v>0</v>
      </c>
    </row>
    <row r="769" spans="1:5" x14ac:dyDescent="0.35">
      <c r="A769" s="34">
        <f>Spielplan!A769</f>
        <v>0</v>
      </c>
      <c r="B769" s="34">
        <f>Spielplan!B769</f>
        <v>0</v>
      </c>
      <c r="C769" s="34">
        <f>Spielplan!C769</f>
        <v>0</v>
      </c>
      <c r="D769" s="34">
        <f>Spielplan!D769</f>
        <v>0</v>
      </c>
      <c r="E769" s="34">
        <f>Spielplan!F769</f>
        <v>0</v>
      </c>
    </row>
    <row r="770" spans="1:5" x14ac:dyDescent="0.35">
      <c r="A770" s="34">
        <f>Spielplan!A770</f>
        <v>0</v>
      </c>
      <c r="B770" s="34">
        <f>Spielplan!B770</f>
        <v>0</v>
      </c>
      <c r="C770" s="34">
        <f>Spielplan!C770</f>
        <v>0</v>
      </c>
      <c r="D770" s="34">
        <f>Spielplan!D770</f>
        <v>0</v>
      </c>
      <c r="E770" s="34">
        <f>Spielplan!F770</f>
        <v>0</v>
      </c>
    </row>
    <row r="771" spans="1:5" x14ac:dyDescent="0.35">
      <c r="A771" s="34">
        <f>Spielplan!A771</f>
        <v>0</v>
      </c>
      <c r="B771" s="34">
        <f>Spielplan!B771</f>
        <v>0</v>
      </c>
      <c r="C771" s="34">
        <f>Spielplan!C771</f>
        <v>0</v>
      </c>
      <c r="D771" s="34">
        <f>Spielplan!D771</f>
        <v>0</v>
      </c>
      <c r="E771" s="34">
        <f>Spielplan!F771</f>
        <v>0</v>
      </c>
    </row>
    <row r="772" spans="1:5" x14ac:dyDescent="0.35">
      <c r="A772" s="34">
        <f>Spielplan!A772</f>
        <v>0</v>
      </c>
      <c r="B772" s="34">
        <f>Spielplan!B772</f>
        <v>0</v>
      </c>
      <c r="C772" s="34">
        <f>Spielplan!C772</f>
        <v>0</v>
      </c>
      <c r="D772" s="34">
        <f>Spielplan!D772</f>
        <v>0</v>
      </c>
      <c r="E772" s="34">
        <f>Spielplan!F772</f>
        <v>0</v>
      </c>
    </row>
    <row r="773" spans="1:5" x14ac:dyDescent="0.35">
      <c r="A773" s="34">
        <f>Spielplan!A773</f>
        <v>0</v>
      </c>
      <c r="B773" s="34">
        <f>Spielplan!B773</f>
        <v>0</v>
      </c>
      <c r="C773" s="34">
        <f>Spielplan!C773</f>
        <v>0</v>
      </c>
      <c r="D773" s="34">
        <f>Spielplan!D773</f>
        <v>0</v>
      </c>
      <c r="E773" s="34">
        <f>Spielplan!F773</f>
        <v>0</v>
      </c>
    </row>
    <row r="774" spans="1:5" x14ac:dyDescent="0.35">
      <c r="A774" s="34">
        <f>Spielplan!A774</f>
        <v>0</v>
      </c>
      <c r="B774" s="34">
        <f>Spielplan!B774</f>
        <v>0</v>
      </c>
      <c r="C774" s="34">
        <f>Spielplan!C774</f>
        <v>0</v>
      </c>
      <c r="D774" s="34">
        <f>Spielplan!D774</f>
        <v>0</v>
      </c>
      <c r="E774" s="34">
        <f>Spielplan!F774</f>
        <v>0</v>
      </c>
    </row>
    <row r="775" spans="1:5" x14ac:dyDescent="0.35">
      <c r="A775" s="34">
        <f>Spielplan!A775</f>
        <v>0</v>
      </c>
      <c r="B775" s="34">
        <f>Spielplan!B775</f>
        <v>0</v>
      </c>
      <c r="C775" s="34">
        <f>Spielplan!C775</f>
        <v>0</v>
      </c>
      <c r="D775" s="34">
        <f>Spielplan!D775</f>
        <v>0</v>
      </c>
      <c r="E775" s="34">
        <f>Spielplan!F775</f>
        <v>0</v>
      </c>
    </row>
    <row r="776" spans="1:5" x14ac:dyDescent="0.35">
      <c r="A776" s="34">
        <f>Spielplan!A776</f>
        <v>0</v>
      </c>
      <c r="B776" s="34">
        <f>Spielplan!B776</f>
        <v>0</v>
      </c>
      <c r="C776" s="34">
        <f>Spielplan!C776</f>
        <v>0</v>
      </c>
      <c r="D776" s="34">
        <f>Spielplan!D776</f>
        <v>0</v>
      </c>
      <c r="E776" s="34">
        <f>Spielplan!F776</f>
        <v>0</v>
      </c>
    </row>
    <row r="777" spans="1:5" x14ac:dyDescent="0.35">
      <c r="A777" s="34">
        <f>Spielplan!A777</f>
        <v>0</v>
      </c>
      <c r="B777" s="34">
        <f>Spielplan!B777</f>
        <v>0</v>
      </c>
      <c r="C777" s="34">
        <f>Spielplan!C777</f>
        <v>0</v>
      </c>
      <c r="D777" s="34">
        <f>Spielplan!D777</f>
        <v>0</v>
      </c>
      <c r="E777" s="34">
        <f>Spielplan!F777</f>
        <v>0</v>
      </c>
    </row>
    <row r="778" spans="1:5" x14ac:dyDescent="0.35">
      <c r="A778" s="34">
        <f>Spielplan!A778</f>
        <v>0</v>
      </c>
      <c r="B778" s="34">
        <f>Spielplan!B778</f>
        <v>0</v>
      </c>
      <c r="C778" s="34">
        <f>Spielplan!C778</f>
        <v>0</v>
      </c>
      <c r="D778" s="34">
        <f>Spielplan!D778</f>
        <v>0</v>
      </c>
      <c r="E778" s="34">
        <f>Spielplan!F778</f>
        <v>0</v>
      </c>
    </row>
    <row r="779" spans="1:5" x14ac:dyDescent="0.35">
      <c r="A779" s="34">
        <f>Spielplan!A779</f>
        <v>0</v>
      </c>
      <c r="B779" s="34">
        <f>Spielplan!B779</f>
        <v>0</v>
      </c>
      <c r="C779" s="34">
        <f>Spielplan!C779</f>
        <v>0</v>
      </c>
      <c r="D779" s="34">
        <f>Spielplan!D779</f>
        <v>0</v>
      </c>
      <c r="E779" s="34">
        <f>Spielplan!F779</f>
        <v>0</v>
      </c>
    </row>
    <row r="780" spans="1:5" x14ac:dyDescent="0.35">
      <c r="A780" s="34">
        <f>Spielplan!A780</f>
        <v>0</v>
      </c>
      <c r="B780" s="34">
        <f>Spielplan!B780</f>
        <v>0</v>
      </c>
      <c r="C780" s="34">
        <f>Spielplan!C780</f>
        <v>0</v>
      </c>
      <c r="D780" s="34">
        <f>Spielplan!D780</f>
        <v>0</v>
      </c>
      <c r="E780" s="34">
        <f>Spielplan!F780</f>
        <v>0</v>
      </c>
    </row>
    <row r="781" spans="1:5" x14ac:dyDescent="0.35">
      <c r="A781" s="34">
        <f>Spielplan!A781</f>
        <v>0</v>
      </c>
      <c r="B781" s="34">
        <f>Spielplan!B781</f>
        <v>0</v>
      </c>
      <c r="C781" s="34">
        <f>Spielplan!C781</f>
        <v>0</v>
      </c>
      <c r="D781" s="34">
        <f>Spielplan!D781</f>
        <v>0</v>
      </c>
      <c r="E781" s="34">
        <f>Spielplan!F781</f>
        <v>0</v>
      </c>
    </row>
    <row r="782" spans="1:5" x14ac:dyDescent="0.35">
      <c r="A782" s="34">
        <f>Spielplan!A782</f>
        <v>0</v>
      </c>
      <c r="B782" s="34">
        <f>Spielplan!B782</f>
        <v>0</v>
      </c>
      <c r="C782" s="34">
        <f>Spielplan!C782</f>
        <v>0</v>
      </c>
      <c r="D782" s="34">
        <f>Spielplan!D782</f>
        <v>0</v>
      </c>
      <c r="E782" s="34">
        <f>Spielplan!F782</f>
        <v>0</v>
      </c>
    </row>
    <row r="783" spans="1:5" x14ac:dyDescent="0.35">
      <c r="A783" s="34">
        <f>Spielplan!A783</f>
        <v>0</v>
      </c>
      <c r="B783" s="34">
        <f>Spielplan!B783</f>
        <v>0</v>
      </c>
      <c r="C783" s="34">
        <f>Spielplan!C783</f>
        <v>0</v>
      </c>
      <c r="D783" s="34">
        <f>Spielplan!D783</f>
        <v>0</v>
      </c>
      <c r="E783" s="34">
        <f>Spielplan!F783</f>
        <v>0</v>
      </c>
    </row>
    <row r="784" spans="1:5" x14ac:dyDescent="0.35">
      <c r="A784" s="34">
        <f>Spielplan!A784</f>
        <v>0</v>
      </c>
      <c r="B784" s="34">
        <f>Spielplan!B784</f>
        <v>0</v>
      </c>
      <c r="C784" s="34">
        <f>Spielplan!C784</f>
        <v>0</v>
      </c>
      <c r="D784" s="34">
        <f>Spielplan!D784</f>
        <v>0</v>
      </c>
      <c r="E784" s="34">
        <f>Spielplan!F784</f>
        <v>0</v>
      </c>
    </row>
    <row r="785" spans="1:5" x14ac:dyDescent="0.35">
      <c r="A785" s="34">
        <f>Spielplan!A785</f>
        <v>0</v>
      </c>
      <c r="B785" s="34">
        <f>Spielplan!B785</f>
        <v>0</v>
      </c>
      <c r="C785" s="34">
        <f>Spielplan!C785</f>
        <v>0</v>
      </c>
      <c r="D785" s="34">
        <f>Spielplan!D785</f>
        <v>0</v>
      </c>
      <c r="E785" s="34">
        <f>Spielplan!F785</f>
        <v>0</v>
      </c>
    </row>
    <row r="786" spans="1:5" x14ac:dyDescent="0.35">
      <c r="A786" s="34">
        <f>Spielplan!A786</f>
        <v>0</v>
      </c>
      <c r="B786" s="34">
        <f>Spielplan!B786</f>
        <v>0</v>
      </c>
      <c r="C786" s="34">
        <f>Spielplan!C786</f>
        <v>0</v>
      </c>
      <c r="D786" s="34">
        <f>Spielplan!D786</f>
        <v>0</v>
      </c>
      <c r="E786" s="34">
        <f>Spielplan!F786</f>
        <v>0</v>
      </c>
    </row>
    <row r="787" spans="1:5" x14ac:dyDescent="0.35">
      <c r="A787" s="34">
        <f>Spielplan!A787</f>
        <v>0</v>
      </c>
      <c r="B787" s="34">
        <f>Spielplan!B787</f>
        <v>0</v>
      </c>
      <c r="C787" s="34">
        <f>Spielplan!C787</f>
        <v>0</v>
      </c>
      <c r="D787" s="34">
        <f>Spielplan!D787</f>
        <v>0</v>
      </c>
      <c r="E787" s="34">
        <f>Spielplan!F787</f>
        <v>0</v>
      </c>
    </row>
    <row r="788" spans="1:5" x14ac:dyDescent="0.35">
      <c r="A788" s="34">
        <f>Spielplan!A788</f>
        <v>0</v>
      </c>
      <c r="B788" s="34">
        <f>Spielplan!B788</f>
        <v>0</v>
      </c>
      <c r="C788" s="34">
        <f>Spielplan!C788</f>
        <v>0</v>
      </c>
      <c r="D788" s="34">
        <f>Spielplan!D788</f>
        <v>0</v>
      </c>
      <c r="E788" s="34">
        <f>Spielplan!F788</f>
        <v>0</v>
      </c>
    </row>
    <row r="789" spans="1:5" x14ac:dyDescent="0.35">
      <c r="A789" s="34">
        <f>Spielplan!A789</f>
        <v>0</v>
      </c>
      <c r="B789" s="34">
        <f>Spielplan!B789</f>
        <v>0</v>
      </c>
      <c r="C789" s="34">
        <f>Spielplan!C789</f>
        <v>0</v>
      </c>
      <c r="D789" s="34">
        <f>Spielplan!D789</f>
        <v>0</v>
      </c>
      <c r="E789" s="34">
        <f>Spielplan!F789</f>
        <v>0</v>
      </c>
    </row>
    <row r="790" spans="1:5" x14ac:dyDescent="0.35">
      <c r="A790" s="34">
        <f>Spielplan!A790</f>
        <v>0</v>
      </c>
      <c r="B790" s="34">
        <f>Spielplan!B790</f>
        <v>0</v>
      </c>
      <c r="C790" s="34">
        <f>Spielplan!C790</f>
        <v>0</v>
      </c>
      <c r="D790" s="34">
        <f>Spielplan!D790</f>
        <v>0</v>
      </c>
      <c r="E790" s="34">
        <f>Spielplan!F790</f>
        <v>0</v>
      </c>
    </row>
    <row r="791" spans="1:5" x14ac:dyDescent="0.35">
      <c r="A791" s="34">
        <f>Spielplan!A791</f>
        <v>0</v>
      </c>
      <c r="B791" s="34">
        <f>Spielplan!B791</f>
        <v>0</v>
      </c>
      <c r="C791" s="34">
        <f>Spielplan!C791</f>
        <v>0</v>
      </c>
      <c r="D791" s="34">
        <f>Spielplan!D791</f>
        <v>0</v>
      </c>
      <c r="E791" s="34">
        <f>Spielplan!F791</f>
        <v>0</v>
      </c>
    </row>
    <row r="792" spans="1:5" x14ac:dyDescent="0.35">
      <c r="A792" s="34">
        <f>Spielplan!A792</f>
        <v>0</v>
      </c>
      <c r="B792" s="34">
        <f>Spielplan!B792</f>
        <v>0</v>
      </c>
      <c r="C792" s="34">
        <f>Spielplan!C792</f>
        <v>0</v>
      </c>
      <c r="D792" s="34">
        <f>Spielplan!D792</f>
        <v>0</v>
      </c>
      <c r="E792" s="34">
        <f>Spielplan!F792</f>
        <v>0</v>
      </c>
    </row>
    <row r="793" spans="1:5" x14ac:dyDescent="0.35">
      <c r="A793" s="34">
        <f>Spielplan!A793</f>
        <v>0</v>
      </c>
      <c r="B793" s="34">
        <f>Spielplan!B793</f>
        <v>0</v>
      </c>
      <c r="C793" s="34">
        <f>Spielplan!C793</f>
        <v>0</v>
      </c>
      <c r="D793" s="34">
        <f>Spielplan!D793</f>
        <v>0</v>
      </c>
      <c r="E793" s="34">
        <f>Spielplan!F793</f>
        <v>0</v>
      </c>
    </row>
    <row r="794" spans="1:5" x14ac:dyDescent="0.35">
      <c r="A794" s="34">
        <f>Spielplan!A794</f>
        <v>0</v>
      </c>
      <c r="B794" s="34">
        <f>Spielplan!B794</f>
        <v>0</v>
      </c>
      <c r="C794" s="34">
        <f>Spielplan!C794</f>
        <v>0</v>
      </c>
      <c r="D794" s="34">
        <f>Spielplan!D794</f>
        <v>0</v>
      </c>
      <c r="E794" s="34">
        <f>Spielplan!F794</f>
        <v>0</v>
      </c>
    </row>
    <row r="795" spans="1:5" x14ac:dyDescent="0.35">
      <c r="A795" s="34">
        <f>Spielplan!A795</f>
        <v>0</v>
      </c>
      <c r="B795" s="34">
        <f>Spielplan!B795</f>
        <v>0</v>
      </c>
      <c r="C795" s="34">
        <f>Spielplan!C795</f>
        <v>0</v>
      </c>
      <c r="D795" s="34">
        <f>Spielplan!D795</f>
        <v>0</v>
      </c>
      <c r="E795" s="34">
        <f>Spielplan!F795</f>
        <v>0</v>
      </c>
    </row>
    <row r="796" spans="1:5" x14ac:dyDescent="0.35">
      <c r="A796" s="34">
        <f>Spielplan!A796</f>
        <v>0</v>
      </c>
      <c r="B796" s="34">
        <f>Spielplan!B796</f>
        <v>0</v>
      </c>
      <c r="C796" s="34">
        <f>Spielplan!C796</f>
        <v>0</v>
      </c>
      <c r="D796" s="34">
        <f>Spielplan!D796</f>
        <v>0</v>
      </c>
      <c r="E796" s="34">
        <f>Spielplan!F796</f>
        <v>0</v>
      </c>
    </row>
    <row r="797" spans="1:5" x14ac:dyDescent="0.35">
      <c r="A797" s="34">
        <f>Spielplan!A797</f>
        <v>0</v>
      </c>
      <c r="B797" s="34">
        <f>Spielplan!B797</f>
        <v>0</v>
      </c>
      <c r="C797" s="34">
        <f>Spielplan!C797</f>
        <v>0</v>
      </c>
      <c r="D797" s="34">
        <f>Spielplan!D797</f>
        <v>0</v>
      </c>
      <c r="E797" s="34">
        <f>Spielplan!F797</f>
        <v>0</v>
      </c>
    </row>
    <row r="798" spans="1:5" x14ac:dyDescent="0.35">
      <c r="A798" s="34">
        <f>Spielplan!A798</f>
        <v>0</v>
      </c>
      <c r="B798" s="34">
        <f>Spielplan!B798</f>
        <v>0</v>
      </c>
      <c r="C798" s="34">
        <f>Spielplan!C798</f>
        <v>0</v>
      </c>
      <c r="D798" s="34">
        <f>Spielplan!D798</f>
        <v>0</v>
      </c>
      <c r="E798" s="34">
        <f>Spielplan!F798</f>
        <v>0</v>
      </c>
    </row>
    <row r="799" spans="1:5" x14ac:dyDescent="0.35">
      <c r="A799" s="34">
        <f>Spielplan!A799</f>
        <v>0</v>
      </c>
      <c r="B799" s="34">
        <f>Spielplan!B799</f>
        <v>0</v>
      </c>
      <c r="C799" s="34">
        <f>Spielplan!C799</f>
        <v>0</v>
      </c>
      <c r="D799" s="34">
        <f>Spielplan!D799</f>
        <v>0</v>
      </c>
      <c r="E799" s="34">
        <f>Spielplan!F799</f>
        <v>0</v>
      </c>
    </row>
    <row r="800" spans="1:5" x14ac:dyDescent="0.35">
      <c r="A800" s="34">
        <f>Spielplan!A800</f>
        <v>0</v>
      </c>
      <c r="B800" s="34">
        <f>Spielplan!B800</f>
        <v>0</v>
      </c>
      <c r="C800" s="34">
        <f>Spielplan!C800</f>
        <v>0</v>
      </c>
      <c r="D800" s="34">
        <f>Spielplan!D800</f>
        <v>0</v>
      </c>
      <c r="E800" s="34">
        <f>Spielplan!F800</f>
        <v>0</v>
      </c>
    </row>
    <row r="801" spans="1:5" x14ac:dyDescent="0.35">
      <c r="A801" s="34">
        <f>Spielplan!A801</f>
        <v>0</v>
      </c>
      <c r="B801" s="34">
        <f>Spielplan!B801</f>
        <v>0</v>
      </c>
      <c r="C801" s="34">
        <f>Spielplan!C801</f>
        <v>0</v>
      </c>
      <c r="D801" s="34">
        <f>Spielplan!D801</f>
        <v>0</v>
      </c>
      <c r="E801" s="34">
        <f>Spielplan!F801</f>
        <v>0</v>
      </c>
    </row>
    <row r="802" spans="1:5" x14ac:dyDescent="0.35">
      <c r="A802" s="34">
        <f>Spielplan!A802</f>
        <v>0</v>
      </c>
      <c r="B802" s="34">
        <f>Spielplan!B802</f>
        <v>0</v>
      </c>
      <c r="C802" s="34">
        <f>Spielplan!C802</f>
        <v>0</v>
      </c>
      <c r="D802" s="34">
        <f>Spielplan!D802</f>
        <v>0</v>
      </c>
      <c r="E802" s="34">
        <f>Spielplan!F802</f>
        <v>0</v>
      </c>
    </row>
    <row r="803" spans="1:5" x14ac:dyDescent="0.35">
      <c r="A803" s="34">
        <f>Spielplan!A803</f>
        <v>0</v>
      </c>
      <c r="B803" s="34">
        <f>Spielplan!B803</f>
        <v>0</v>
      </c>
      <c r="C803" s="34">
        <f>Spielplan!C803</f>
        <v>0</v>
      </c>
      <c r="D803" s="34">
        <f>Spielplan!D803</f>
        <v>0</v>
      </c>
      <c r="E803" s="34">
        <f>Spielplan!F803</f>
        <v>0</v>
      </c>
    </row>
    <row r="804" spans="1:5" x14ac:dyDescent="0.35">
      <c r="A804" s="34">
        <f>Spielplan!A804</f>
        <v>0</v>
      </c>
      <c r="B804" s="34">
        <f>Spielplan!B804</f>
        <v>0</v>
      </c>
      <c r="C804" s="34">
        <f>Spielplan!C804</f>
        <v>0</v>
      </c>
      <c r="D804" s="34">
        <f>Spielplan!D804</f>
        <v>0</v>
      </c>
      <c r="E804" s="34">
        <f>Spielplan!F804</f>
        <v>0</v>
      </c>
    </row>
    <row r="805" spans="1:5" x14ac:dyDescent="0.35">
      <c r="A805" s="34">
        <f>Spielplan!A805</f>
        <v>0</v>
      </c>
      <c r="B805" s="34">
        <f>Spielplan!B805</f>
        <v>0</v>
      </c>
      <c r="C805" s="34">
        <f>Spielplan!C805</f>
        <v>0</v>
      </c>
      <c r="D805" s="34">
        <f>Spielplan!D805</f>
        <v>0</v>
      </c>
      <c r="E805" s="34">
        <f>Spielplan!F805</f>
        <v>0</v>
      </c>
    </row>
    <row r="806" spans="1:5" x14ac:dyDescent="0.35">
      <c r="A806" s="34">
        <f>Spielplan!A806</f>
        <v>0</v>
      </c>
      <c r="B806" s="34">
        <f>Spielplan!B806</f>
        <v>0</v>
      </c>
      <c r="C806" s="34">
        <f>Spielplan!C806</f>
        <v>0</v>
      </c>
      <c r="D806" s="34">
        <f>Spielplan!D806</f>
        <v>0</v>
      </c>
      <c r="E806" s="34">
        <f>Spielplan!F806</f>
        <v>0</v>
      </c>
    </row>
    <row r="807" spans="1:5" x14ac:dyDescent="0.35">
      <c r="A807" s="34">
        <f>Spielplan!A807</f>
        <v>0</v>
      </c>
      <c r="B807" s="34">
        <f>Spielplan!B807</f>
        <v>0</v>
      </c>
      <c r="C807" s="34">
        <f>Spielplan!C807</f>
        <v>0</v>
      </c>
      <c r="D807" s="34">
        <f>Spielplan!D807</f>
        <v>0</v>
      </c>
      <c r="E807" s="34">
        <f>Spielplan!F807</f>
        <v>0</v>
      </c>
    </row>
    <row r="808" spans="1:5" x14ac:dyDescent="0.35">
      <c r="A808" s="34">
        <f>Spielplan!A808</f>
        <v>0</v>
      </c>
      <c r="B808" s="34">
        <f>Spielplan!B808</f>
        <v>0</v>
      </c>
      <c r="C808" s="34">
        <f>Spielplan!C808</f>
        <v>0</v>
      </c>
      <c r="D808" s="34">
        <f>Spielplan!D808</f>
        <v>0</v>
      </c>
      <c r="E808" s="34">
        <f>Spielplan!F808</f>
        <v>0</v>
      </c>
    </row>
    <row r="809" spans="1:5" x14ac:dyDescent="0.35">
      <c r="A809" s="34">
        <f>Spielplan!A809</f>
        <v>0</v>
      </c>
      <c r="B809" s="34">
        <f>Spielplan!B809</f>
        <v>0</v>
      </c>
      <c r="C809" s="34">
        <f>Spielplan!C809</f>
        <v>0</v>
      </c>
      <c r="D809" s="34">
        <f>Spielplan!D809</f>
        <v>0</v>
      </c>
      <c r="E809" s="34">
        <f>Spielplan!F809</f>
        <v>0</v>
      </c>
    </row>
    <row r="810" spans="1:5" x14ac:dyDescent="0.35">
      <c r="A810" s="34">
        <f>Spielplan!A810</f>
        <v>0</v>
      </c>
      <c r="B810" s="34">
        <f>Spielplan!B810</f>
        <v>0</v>
      </c>
      <c r="C810" s="34">
        <f>Spielplan!C810</f>
        <v>0</v>
      </c>
      <c r="D810" s="34">
        <f>Spielplan!D810</f>
        <v>0</v>
      </c>
      <c r="E810" s="34">
        <f>Spielplan!F810</f>
        <v>0</v>
      </c>
    </row>
    <row r="811" spans="1:5" x14ac:dyDescent="0.35">
      <c r="A811" s="34">
        <f>Spielplan!A811</f>
        <v>0</v>
      </c>
      <c r="B811" s="34">
        <f>Spielplan!B811</f>
        <v>0</v>
      </c>
      <c r="C811" s="34">
        <f>Spielplan!C811</f>
        <v>0</v>
      </c>
      <c r="D811" s="34">
        <f>Spielplan!D811</f>
        <v>0</v>
      </c>
      <c r="E811" s="34">
        <f>Spielplan!F811</f>
        <v>0</v>
      </c>
    </row>
    <row r="812" spans="1:5" x14ac:dyDescent="0.35">
      <c r="A812" s="34">
        <f>Spielplan!A812</f>
        <v>0</v>
      </c>
      <c r="B812" s="34">
        <f>Spielplan!B812</f>
        <v>0</v>
      </c>
      <c r="C812" s="34">
        <f>Spielplan!C812</f>
        <v>0</v>
      </c>
      <c r="D812" s="34">
        <f>Spielplan!D812</f>
        <v>0</v>
      </c>
      <c r="E812" s="34">
        <f>Spielplan!F812</f>
        <v>0</v>
      </c>
    </row>
    <row r="813" spans="1:5" x14ac:dyDescent="0.35">
      <c r="A813" s="34">
        <f>Spielplan!A813</f>
        <v>0</v>
      </c>
      <c r="B813" s="34">
        <f>Spielplan!B813</f>
        <v>0</v>
      </c>
      <c r="C813" s="34">
        <f>Spielplan!C813</f>
        <v>0</v>
      </c>
      <c r="D813" s="34">
        <f>Spielplan!D813</f>
        <v>0</v>
      </c>
      <c r="E813" s="34">
        <f>Spielplan!F813</f>
        <v>0</v>
      </c>
    </row>
    <row r="814" spans="1:5" x14ac:dyDescent="0.35">
      <c r="A814" s="34">
        <f>Spielplan!A814</f>
        <v>0</v>
      </c>
      <c r="B814" s="34">
        <f>Spielplan!B814</f>
        <v>0</v>
      </c>
      <c r="C814" s="34">
        <f>Spielplan!C814</f>
        <v>0</v>
      </c>
      <c r="D814" s="34">
        <f>Spielplan!D814</f>
        <v>0</v>
      </c>
      <c r="E814" s="34">
        <f>Spielplan!F814</f>
        <v>0</v>
      </c>
    </row>
    <row r="815" spans="1:5" x14ac:dyDescent="0.35">
      <c r="A815" s="34">
        <f>Spielplan!A815</f>
        <v>0</v>
      </c>
      <c r="B815" s="34">
        <f>Spielplan!B815</f>
        <v>0</v>
      </c>
      <c r="C815" s="34">
        <f>Spielplan!C815</f>
        <v>0</v>
      </c>
      <c r="D815" s="34">
        <f>Spielplan!D815</f>
        <v>0</v>
      </c>
      <c r="E815" s="34">
        <f>Spielplan!F815</f>
        <v>0</v>
      </c>
    </row>
    <row r="816" spans="1:5" x14ac:dyDescent="0.35">
      <c r="A816" s="34">
        <f>Spielplan!A816</f>
        <v>0</v>
      </c>
      <c r="B816" s="34">
        <f>Spielplan!B816</f>
        <v>0</v>
      </c>
      <c r="C816" s="34">
        <f>Spielplan!C816</f>
        <v>0</v>
      </c>
      <c r="D816" s="34">
        <f>Spielplan!D816</f>
        <v>0</v>
      </c>
      <c r="E816" s="34">
        <f>Spielplan!F816</f>
        <v>0</v>
      </c>
    </row>
    <row r="817" spans="1:5" x14ac:dyDescent="0.35">
      <c r="A817" s="34">
        <f>Spielplan!A817</f>
        <v>0</v>
      </c>
      <c r="B817" s="34">
        <f>Spielplan!B817</f>
        <v>0</v>
      </c>
      <c r="C817" s="34">
        <f>Spielplan!C817</f>
        <v>0</v>
      </c>
      <c r="D817" s="34">
        <f>Spielplan!D817</f>
        <v>0</v>
      </c>
      <c r="E817" s="34">
        <f>Spielplan!F817</f>
        <v>0</v>
      </c>
    </row>
    <row r="818" spans="1:5" x14ac:dyDescent="0.35">
      <c r="A818" s="34">
        <f>Spielplan!A818</f>
        <v>0</v>
      </c>
      <c r="B818" s="34">
        <f>Spielplan!B818</f>
        <v>0</v>
      </c>
      <c r="C818" s="34">
        <f>Spielplan!C818</f>
        <v>0</v>
      </c>
      <c r="D818" s="34">
        <f>Spielplan!D818</f>
        <v>0</v>
      </c>
      <c r="E818" s="34">
        <f>Spielplan!F818</f>
        <v>0</v>
      </c>
    </row>
    <row r="819" spans="1:5" x14ac:dyDescent="0.35">
      <c r="A819" s="34">
        <f>Spielplan!A819</f>
        <v>0</v>
      </c>
      <c r="B819" s="34">
        <f>Spielplan!B819</f>
        <v>0</v>
      </c>
      <c r="C819" s="34">
        <f>Spielplan!C819</f>
        <v>0</v>
      </c>
      <c r="D819" s="34">
        <f>Spielplan!D819</f>
        <v>0</v>
      </c>
      <c r="E819" s="34">
        <f>Spielplan!F819</f>
        <v>0</v>
      </c>
    </row>
    <row r="820" spans="1:5" x14ac:dyDescent="0.35">
      <c r="A820" s="34">
        <f>Spielplan!A820</f>
        <v>0</v>
      </c>
      <c r="B820" s="34">
        <f>Spielplan!B820</f>
        <v>0</v>
      </c>
      <c r="C820" s="34">
        <f>Spielplan!C820</f>
        <v>0</v>
      </c>
      <c r="D820" s="34">
        <f>Spielplan!D820</f>
        <v>0</v>
      </c>
      <c r="E820" s="34">
        <f>Spielplan!F820</f>
        <v>0</v>
      </c>
    </row>
    <row r="821" spans="1:5" x14ac:dyDescent="0.35">
      <c r="A821" s="34">
        <f>Spielplan!A821</f>
        <v>0</v>
      </c>
      <c r="B821" s="34">
        <f>Spielplan!B821</f>
        <v>0</v>
      </c>
      <c r="C821" s="34">
        <f>Spielplan!C821</f>
        <v>0</v>
      </c>
      <c r="D821" s="34">
        <f>Spielplan!D821</f>
        <v>0</v>
      </c>
      <c r="E821" s="34">
        <f>Spielplan!F821</f>
        <v>0</v>
      </c>
    </row>
    <row r="822" spans="1:5" x14ac:dyDescent="0.35">
      <c r="A822" s="34">
        <f>Spielplan!A822</f>
        <v>0</v>
      </c>
      <c r="B822" s="34">
        <f>Spielplan!B822</f>
        <v>0</v>
      </c>
      <c r="C822" s="34">
        <f>Spielplan!C822</f>
        <v>0</v>
      </c>
      <c r="D822" s="34">
        <f>Spielplan!D822</f>
        <v>0</v>
      </c>
      <c r="E822" s="34">
        <f>Spielplan!F822</f>
        <v>0</v>
      </c>
    </row>
    <row r="823" spans="1:5" x14ac:dyDescent="0.35">
      <c r="A823" s="34">
        <f>Spielplan!A823</f>
        <v>0</v>
      </c>
      <c r="B823" s="34">
        <f>Spielplan!B823</f>
        <v>0</v>
      </c>
      <c r="C823" s="34">
        <f>Spielplan!C823</f>
        <v>0</v>
      </c>
      <c r="D823" s="34">
        <f>Spielplan!D823</f>
        <v>0</v>
      </c>
      <c r="E823" s="34">
        <f>Spielplan!F823</f>
        <v>0</v>
      </c>
    </row>
    <row r="824" spans="1:5" x14ac:dyDescent="0.35">
      <c r="A824" s="34">
        <f>Spielplan!A824</f>
        <v>0</v>
      </c>
      <c r="B824" s="34">
        <f>Spielplan!B824</f>
        <v>0</v>
      </c>
      <c r="C824" s="34">
        <f>Spielplan!C824</f>
        <v>0</v>
      </c>
      <c r="D824" s="34">
        <f>Spielplan!D824</f>
        <v>0</v>
      </c>
      <c r="E824" s="34">
        <f>Spielplan!F824</f>
        <v>0</v>
      </c>
    </row>
    <row r="825" spans="1:5" x14ac:dyDescent="0.35">
      <c r="A825" s="34">
        <f>Spielplan!A825</f>
        <v>0</v>
      </c>
      <c r="B825" s="34">
        <f>Spielplan!B825</f>
        <v>0</v>
      </c>
      <c r="C825" s="34">
        <f>Spielplan!C825</f>
        <v>0</v>
      </c>
      <c r="D825" s="34">
        <f>Spielplan!D825</f>
        <v>0</v>
      </c>
      <c r="E825" s="34">
        <f>Spielplan!F825</f>
        <v>0</v>
      </c>
    </row>
    <row r="826" spans="1:5" x14ac:dyDescent="0.35">
      <c r="A826" s="34">
        <f>Spielplan!A826</f>
        <v>0</v>
      </c>
      <c r="B826" s="34">
        <f>Spielplan!B826</f>
        <v>0</v>
      </c>
      <c r="C826" s="34">
        <f>Spielplan!C826</f>
        <v>0</v>
      </c>
      <c r="D826" s="34">
        <f>Spielplan!D826</f>
        <v>0</v>
      </c>
      <c r="E826" s="34">
        <f>Spielplan!F826</f>
        <v>0</v>
      </c>
    </row>
    <row r="827" spans="1:5" x14ac:dyDescent="0.35">
      <c r="A827" s="34">
        <f>Spielplan!A827</f>
        <v>0</v>
      </c>
      <c r="B827" s="34">
        <f>Spielplan!B827</f>
        <v>0</v>
      </c>
      <c r="C827" s="34">
        <f>Spielplan!C827</f>
        <v>0</v>
      </c>
      <c r="D827" s="34">
        <f>Spielplan!D827</f>
        <v>0</v>
      </c>
      <c r="E827" s="34">
        <f>Spielplan!F827</f>
        <v>0</v>
      </c>
    </row>
    <row r="828" spans="1:5" x14ac:dyDescent="0.35">
      <c r="A828" s="34">
        <f>Spielplan!A828</f>
        <v>0</v>
      </c>
      <c r="B828" s="34">
        <f>Spielplan!B828</f>
        <v>0</v>
      </c>
      <c r="C828" s="34">
        <f>Spielplan!C828</f>
        <v>0</v>
      </c>
      <c r="D828" s="34">
        <f>Spielplan!D828</f>
        <v>0</v>
      </c>
      <c r="E828" s="34">
        <f>Spielplan!F828</f>
        <v>0</v>
      </c>
    </row>
    <row r="829" spans="1:5" x14ac:dyDescent="0.35">
      <c r="A829" s="34">
        <f>Spielplan!A829</f>
        <v>0</v>
      </c>
      <c r="B829" s="34">
        <f>Spielplan!B829</f>
        <v>0</v>
      </c>
      <c r="C829" s="34">
        <f>Spielplan!C829</f>
        <v>0</v>
      </c>
      <c r="D829" s="34">
        <f>Spielplan!D829</f>
        <v>0</v>
      </c>
      <c r="E829" s="34">
        <f>Spielplan!F829</f>
        <v>0</v>
      </c>
    </row>
    <row r="830" spans="1:5" x14ac:dyDescent="0.35">
      <c r="A830" s="34">
        <f>Spielplan!A830</f>
        <v>0</v>
      </c>
      <c r="B830" s="34">
        <f>Spielplan!B830</f>
        <v>0</v>
      </c>
      <c r="C830" s="34">
        <f>Spielplan!C830</f>
        <v>0</v>
      </c>
      <c r="D830" s="34">
        <f>Spielplan!D830</f>
        <v>0</v>
      </c>
      <c r="E830" s="34">
        <f>Spielplan!F830</f>
        <v>0</v>
      </c>
    </row>
    <row r="831" spans="1:5" x14ac:dyDescent="0.35">
      <c r="A831" s="34">
        <f>Spielplan!A831</f>
        <v>0</v>
      </c>
      <c r="B831" s="34">
        <f>Spielplan!B831</f>
        <v>0</v>
      </c>
      <c r="C831" s="34">
        <f>Spielplan!C831</f>
        <v>0</v>
      </c>
      <c r="D831" s="34">
        <f>Spielplan!D831</f>
        <v>0</v>
      </c>
      <c r="E831" s="34">
        <f>Spielplan!F831</f>
        <v>0</v>
      </c>
    </row>
    <row r="832" spans="1:5" x14ac:dyDescent="0.35">
      <c r="A832" s="34">
        <f>Spielplan!A832</f>
        <v>0</v>
      </c>
      <c r="B832" s="34">
        <f>Spielplan!B832</f>
        <v>0</v>
      </c>
      <c r="C832" s="34">
        <f>Spielplan!C832</f>
        <v>0</v>
      </c>
      <c r="D832" s="34">
        <f>Spielplan!D832</f>
        <v>0</v>
      </c>
      <c r="E832" s="34">
        <f>Spielplan!F832</f>
        <v>0</v>
      </c>
    </row>
    <row r="833" spans="1:5" x14ac:dyDescent="0.35">
      <c r="A833" s="34">
        <f>Spielplan!A833</f>
        <v>0</v>
      </c>
      <c r="B833" s="34">
        <f>Spielplan!B833</f>
        <v>0</v>
      </c>
      <c r="C833" s="34">
        <f>Spielplan!C833</f>
        <v>0</v>
      </c>
      <c r="D833" s="34">
        <f>Spielplan!D833</f>
        <v>0</v>
      </c>
      <c r="E833" s="34">
        <f>Spielplan!F833</f>
        <v>0</v>
      </c>
    </row>
    <row r="834" spans="1:5" x14ac:dyDescent="0.35">
      <c r="A834" s="34">
        <f>Spielplan!A834</f>
        <v>0</v>
      </c>
      <c r="B834" s="34">
        <f>Spielplan!B834</f>
        <v>0</v>
      </c>
      <c r="C834" s="34">
        <f>Spielplan!C834</f>
        <v>0</v>
      </c>
      <c r="D834" s="34">
        <f>Spielplan!D834</f>
        <v>0</v>
      </c>
      <c r="E834" s="34">
        <f>Spielplan!F834</f>
        <v>0</v>
      </c>
    </row>
    <row r="835" spans="1:5" x14ac:dyDescent="0.35">
      <c r="A835" s="34">
        <f>Spielplan!A835</f>
        <v>0</v>
      </c>
      <c r="B835" s="34">
        <f>Spielplan!B835</f>
        <v>0</v>
      </c>
      <c r="C835" s="34">
        <f>Spielplan!C835</f>
        <v>0</v>
      </c>
      <c r="D835" s="34">
        <f>Spielplan!D835</f>
        <v>0</v>
      </c>
      <c r="E835" s="34">
        <f>Spielplan!F835</f>
        <v>0</v>
      </c>
    </row>
    <row r="836" spans="1:5" x14ac:dyDescent="0.35">
      <c r="A836" s="34">
        <f>Spielplan!A836</f>
        <v>0</v>
      </c>
      <c r="B836" s="34">
        <f>Spielplan!B836</f>
        <v>0</v>
      </c>
      <c r="C836" s="34">
        <f>Spielplan!C836</f>
        <v>0</v>
      </c>
      <c r="D836" s="34">
        <f>Spielplan!D836</f>
        <v>0</v>
      </c>
      <c r="E836" s="34">
        <f>Spielplan!F836</f>
        <v>0</v>
      </c>
    </row>
    <row r="837" spans="1:5" x14ac:dyDescent="0.35">
      <c r="A837" s="34">
        <f>Spielplan!A837</f>
        <v>0</v>
      </c>
      <c r="B837" s="34">
        <f>Spielplan!B837</f>
        <v>0</v>
      </c>
      <c r="C837" s="34">
        <f>Spielplan!C837</f>
        <v>0</v>
      </c>
      <c r="D837" s="34">
        <f>Spielplan!D837</f>
        <v>0</v>
      </c>
      <c r="E837" s="34">
        <f>Spielplan!F837</f>
        <v>0</v>
      </c>
    </row>
    <row r="838" spans="1:5" x14ac:dyDescent="0.35">
      <c r="A838" s="34">
        <f>Spielplan!A838</f>
        <v>0</v>
      </c>
      <c r="B838" s="34">
        <f>Spielplan!B838</f>
        <v>0</v>
      </c>
      <c r="C838" s="34">
        <f>Spielplan!C838</f>
        <v>0</v>
      </c>
      <c r="D838" s="34">
        <f>Spielplan!D838</f>
        <v>0</v>
      </c>
      <c r="E838" s="34">
        <f>Spielplan!F838</f>
        <v>0</v>
      </c>
    </row>
    <row r="839" spans="1:5" x14ac:dyDescent="0.35">
      <c r="A839" s="34">
        <f>Spielplan!A839</f>
        <v>0</v>
      </c>
      <c r="B839" s="34">
        <f>Spielplan!B839</f>
        <v>0</v>
      </c>
      <c r="C839" s="34">
        <f>Spielplan!C839</f>
        <v>0</v>
      </c>
      <c r="D839" s="34">
        <f>Spielplan!D839</f>
        <v>0</v>
      </c>
      <c r="E839" s="34">
        <f>Spielplan!F839</f>
        <v>0</v>
      </c>
    </row>
    <row r="840" spans="1:5" x14ac:dyDescent="0.35">
      <c r="A840" s="34">
        <f>Spielplan!A840</f>
        <v>0</v>
      </c>
      <c r="B840" s="34">
        <f>Spielplan!B840</f>
        <v>0</v>
      </c>
      <c r="C840" s="34">
        <f>Spielplan!C840</f>
        <v>0</v>
      </c>
      <c r="D840" s="34">
        <f>Spielplan!D840</f>
        <v>0</v>
      </c>
      <c r="E840" s="34">
        <f>Spielplan!F840</f>
        <v>0</v>
      </c>
    </row>
    <row r="841" spans="1:5" x14ac:dyDescent="0.35">
      <c r="A841" s="34">
        <f>Spielplan!A841</f>
        <v>0</v>
      </c>
      <c r="B841" s="34">
        <f>Spielplan!B841</f>
        <v>0</v>
      </c>
      <c r="C841" s="34">
        <f>Spielplan!C841</f>
        <v>0</v>
      </c>
      <c r="D841" s="34">
        <f>Spielplan!D841</f>
        <v>0</v>
      </c>
      <c r="E841" s="34">
        <f>Spielplan!F841</f>
        <v>0</v>
      </c>
    </row>
    <row r="842" spans="1:5" x14ac:dyDescent="0.35">
      <c r="A842" s="34">
        <f>Spielplan!A842</f>
        <v>0</v>
      </c>
      <c r="B842" s="34">
        <f>Spielplan!B842</f>
        <v>0</v>
      </c>
      <c r="C842" s="34">
        <f>Spielplan!C842</f>
        <v>0</v>
      </c>
      <c r="D842" s="34">
        <f>Spielplan!D842</f>
        <v>0</v>
      </c>
      <c r="E842" s="34">
        <f>Spielplan!F842</f>
        <v>0</v>
      </c>
    </row>
    <row r="843" spans="1:5" x14ac:dyDescent="0.35">
      <c r="A843" s="34">
        <f>Spielplan!A843</f>
        <v>0</v>
      </c>
      <c r="B843" s="34">
        <f>Spielplan!B843</f>
        <v>0</v>
      </c>
      <c r="C843" s="34">
        <f>Spielplan!C843</f>
        <v>0</v>
      </c>
      <c r="D843" s="34">
        <f>Spielplan!D843</f>
        <v>0</v>
      </c>
      <c r="E843" s="34">
        <f>Spielplan!F843</f>
        <v>0</v>
      </c>
    </row>
    <row r="844" spans="1:5" x14ac:dyDescent="0.35">
      <c r="A844" s="34">
        <f>Spielplan!A844</f>
        <v>0</v>
      </c>
      <c r="B844" s="34">
        <f>Spielplan!B844</f>
        <v>0</v>
      </c>
      <c r="C844" s="34">
        <f>Spielplan!C844</f>
        <v>0</v>
      </c>
      <c r="D844" s="34">
        <f>Spielplan!D844</f>
        <v>0</v>
      </c>
      <c r="E844" s="34">
        <f>Spielplan!F844</f>
        <v>0</v>
      </c>
    </row>
    <row r="845" spans="1:5" x14ac:dyDescent="0.35">
      <c r="A845" s="34">
        <f>Spielplan!A845</f>
        <v>0</v>
      </c>
      <c r="B845" s="34">
        <f>Spielplan!B845</f>
        <v>0</v>
      </c>
      <c r="C845" s="34">
        <f>Spielplan!C845</f>
        <v>0</v>
      </c>
      <c r="D845" s="34">
        <f>Spielplan!D845</f>
        <v>0</v>
      </c>
      <c r="E845" s="34">
        <f>Spielplan!F845</f>
        <v>0</v>
      </c>
    </row>
    <row r="846" spans="1:5" x14ac:dyDescent="0.35">
      <c r="A846" s="34">
        <f>Spielplan!A846</f>
        <v>0</v>
      </c>
      <c r="B846" s="34">
        <f>Spielplan!B846</f>
        <v>0</v>
      </c>
      <c r="C846" s="34">
        <f>Spielplan!C846</f>
        <v>0</v>
      </c>
      <c r="D846" s="34">
        <f>Spielplan!D846</f>
        <v>0</v>
      </c>
      <c r="E846" s="34">
        <f>Spielplan!F846</f>
        <v>0</v>
      </c>
    </row>
    <row r="847" spans="1:5" x14ac:dyDescent="0.35">
      <c r="A847" s="34">
        <f>Spielplan!A847</f>
        <v>0</v>
      </c>
      <c r="B847" s="34">
        <f>Spielplan!B847</f>
        <v>0</v>
      </c>
      <c r="C847" s="34">
        <f>Spielplan!C847</f>
        <v>0</v>
      </c>
      <c r="D847" s="34">
        <f>Spielplan!D847</f>
        <v>0</v>
      </c>
      <c r="E847" s="34">
        <f>Spielplan!F847</f>
        <v>0</v>
      </c>
    </row>
    <row r="848" spans="1:5" x14ac:dyDescent="0.35">
      <c r="A848" s="34">
        <f>Spielplan!A848</f>
        <v>0</v>
      </c>
      <c r="B848" s="34">
        <f>Spielplan!B848</f>
        <v>0</v>
      </c>
      <c r="C848" s="34">
        <f>Spielplan!C848</f>
        <v>0</v>
      </c>
      <c r="D848" s="34">
        <f>Spielplan!D848</f>
        <v>0</v>
      </c>
      <c r="E848" s="34">
        <f>Spielplan!F848</f>
        <v>0</v>
      </c>
    </row>
    <row r="849" spans="1:5" x14ac:dyDescent="0.35">
      <c r="A849" s="34">
        <f>Spielplan!A849</f>
        <v>0</v>
      </c>
      <c r="B849" s="34">
        <f>Spielplan!B849</f>
        <v>0</v>
      </c>
      <c r="C849" s="34">
        <f>Spielplan!C849</f>
        <v>0</v>
      </c>
      <c r="D849" s="34">
        <f>Spielplan!D849</f>
        <v>0</v>
      </c>
      <c r="E849" s="34">
        <f>Spielplan!F849</f>
        <v>0</v>
      </c>
    </row>
    <row r="850" spans="1:5" x14ac:dyDescent="0.35">
      <c r="A850" s="34">
        <f>Spielplan!A850</f>
        <v>0</v>
      </c>
      <c r="B850" s="34">
        <f>Spielplan!B850</f>
        <v>0</v>
      </c>
      <c r="C850" s="34">
        <f>Spielplan!C850</f>
        <v>0</v>
      </c>
      <c r="D850" s="34">
        <f>Spielplan!D850</f>
        <v>0</v>
      </c>
      <c r="E850" s="34">
        <f>Spielplan!F850</f>
        <v>0</v>
      </c>
    </row>
    <row r="851" spans="1:5" x14ac:dyDescent="0.35">
      <c r="A851" s="34">
        <f>Spielplan!A851</f>
        <v>0</v>
      </c>
      <c r="B851" s="34">
        <f>Spielplan!B851</f>
        <v>0</v>
      </c>
      <c r="C851" s="34">
        <f>Spielplan!C851</f>
        <v>0</v>
      </c>
      <c r="D851" s="34">
        <f>Spielplan!D851</f>
        <v>0</v>
      </c>
      <c r="E851" s="34">
        <f>Spielplan!F851</f>
        <v>0</v>
      </c>
    </row>
    <row r="852" spans="1:5" x14ac:dyDescent="0.35">
      <c r="A852" s="34">
        <f>Spielplan!A852</f>
        <v>0</v>
      </c>
      <c r="B852" s="34">
        <f>Spielplan!B852</f>
        <v>0</v>
      </c>
      <c r="C852" s="34">
        <f>Spielplan!C852</f>
        <v>0</v>
      </c>
      <c r="D852" s="34">
        <f>Spielplan!D852</f>
        <v>0</v>
      </c>
      <c r="E852" s="34">
        <f>Spielplan!F852</f>
        <v>0</v>
      </c>
    </row>
    <row r="853" spans="1:5" x14ac:dyDescent="0.35">
      <c r="A853" s="34">
        <f>Spielplan!A853</f>
        <v>0</v>
      </c>
      <c r="B853" s="34">
        <f>Spielplan!B853</f>
        <v>0</v>
      </c>
      <c r="C853" s="34">
        <f>Spielplan!C853</f>
        <v>0</v>
      </c>
      <c r="D853" s="34">
        <f>Spielplan!D853</f>
        <v>0</v>
      </c>
      <c r="E853" s="34">
        <f>Spielplan!F853</f>
        <v>0</v>
      </c>
    </row>
    <row r="854" spans="1:5" x14ac:dyDescent="0.35">
      <c r="A854" s="34">
        <f>Spielplan!A854</f>
        <v>0</v>
      </c>
      <c r="B854" s="34">
        <f>Spielplan!B854</f>
        <v>0</v>
      </c>
      <c r="C854" s="34">
        <f>Spielplan!C854</f>
        <v>0</v>
      </c>
      <c r="D854" s="34">
        <f>Spielplan!D854</f>
        <v>0</v>
      </c>
      <c r="E854" s="34">
        <f>Spielplan!F854</f>
        <v>0</v>
      </c>
    </row>
    <row r="855" spans="1:5" x14ac:dyDescent="0.35">
      <c r="A855" s="34">
        <f>Spielplan!A855</f>
        <v>0</v>
      </c>
      <c r="B855" s="34">
        <f>Spielplan!B855</f>
        <v>0</v>
      </c>
      <c r="C855" s="34">
        <f>Spielplan!C855</f>
        <v>0</v>
      </c>
      <c r="D855" s="34">
        <f>Spielplan!D855</f>
        <v>0</v>
      </c>
      <c r="E855" s="34">
        <f>Spielplan!F855</f>
        <v>0</v>
      </c>
    </row>
    <row r="856" spans="1:5" x14ac:dyDescent="0.35">
      <c r="A856" s="34">
        <f>Spielplan!A856</f>
        <v>0</v>
      </c>
      <c r="B856" s="34">
        <f>Spielplan!B856</f>
        <v>0</v>
      </c>
      <c r="C856" s="34">
        <f>Spielplan!C856</f>
        <v>0</v>
      </c>
      <c r="D856" s="34">
        <f>Spielplan!D856</f>
        <v>0</v>
      </c>
      <c r="E856" s="34">
        <f>Spielplan!F856</f>
        <v>0</v>
      </c>
    </row>
    <row r="857" spans="1:5" x14ac:dyDescent="0.35">
      <c r="A857" s="34">
        <f>Spielplan!A857</f>
        <v>0</v>
      </c>
      <c r="B857" s="34">
        <f>Spielplan!B857</f>
        <v>0</v>
      </c>
      <c r="C857" s="34">
        <f>Spielplan!C857</f>
        <v>0</v>
      </c>
      <c r="D857" s="34">
        <f>Spielplan!D857</f>
        <v>0</v>
      </c>
      <c r="E857" s="34">
        <f>Spielplan!F857</f>
        <v>0</v>
      </c>
    </row>
    <row r="858" spans="1:5" x14ac:dyDescent="0.35">
      <c r="A858" s="34">
        <f>Spielplan!A858</f>
        <v>0</v>
      </c>
      <c r="B858" s="34">
        <f>Spielplan!B858</f>
        <v>0</v>
      </c>
      <c r="C858" s="34">
        <f>Spielplan!C858</f>
        <v>0</v>
      </c>
      <c r="D858" s="34">
        <f>Spielplan!D858</f>
        <v>0</v>
      </c>
      <c r="E858" s="34">
        <f>Spielplan!F858</f>
        <v>0</v>
      </c>
    </row>
    <row r="859" spans="1:5" x14ac:dyDescent="0.35">
      <c r="A859" s="34">
        <f>Spielplan!A859</f>
        <v>0</v>
      </c>
      <c r="B859" s="34">
        <f>Spielplan!B859</f>
        <v>0</v>
      </c>
      <c r="C859" s="34">
        <f>Spielplan!C859</f>
        <v>0</v>
      </c>
      <c r="D859" s="34">
        <f>Spielplan!D859</f>
        <v>0</v>
      </c>
      <c r="E859" s="34">
        <f>Spielplan!F859</f>
        <v>0</v>
      </c>
    </row>
    <row r="860" spans="1:5" x14ac:dyDescent="0.35">
      <c r="A860" s="34">
        <f>Spielplan!A860</f>
        <v>0</v>
      </c>
      <c r="B860" s="34">
        <f>Spielplan!B860</f>
        <v>0</v>
      </c>
      <c r="C860" s="34">
        <f>Spielplan!C860</f>
        <v>0</v>
      </c>
      <c r="D860" s="34">
        <f>Spielplan!D860</f>
        <v>0</v>
      </c>
      <c r="E860" s="34">
        <f>Spielplan!F860</f>
        <v>0</v>
      </c>
    </row>
    <row r="861" spans="1:5" x14ac:dyDescent="0.35">
      <c r="A861" s="34">
        <f>Spielplan!A861</f>
        <v>0</v>
      </c>
      <c r="B861" s="34">
        <f>Spielplan!B861</f>
        <v>0</v>
      </c>
      <c r="C861" s="34">
        <f>Spielplan!C861</f>
        <v>0</v>
      </c>
      <c r="D861" s="34">
        <f>Spielplan!D861</f>
        <v>0</v>
      </c>
      <c r="E861" s="34">
        <f>Spielplan!F861</f>
        <v>0</v>
      </c>
    </row>
    <row r="862" spans="1:5" x14ac:dyDescent="0.35">
      <c r="A862" s="34">
        <f>Spielplan!A862</f>
        <v>0</v>
      </c>
      <c r="B862" s="34">
        <f>Spielplan!B862</f>
        <v>0</v>
      </c>
      <c r="C862" s="34">
        <f>Spielplan!C862</f>
        <v>0</v>
      </c>
      <c r="D862" s="34">
        <f>Spielplan!D862</f>
        <v>0</v>
      </c>
      <c r="E862" s="34">
        <f>Spielplan!F862</f>
        <v>0</v>
      </c>
    </row>
    <row r="863" spans="1:5" x14ac:dyDescent="0.35">
      <c r="A863" s="34">
        <f>Spielplan!A863</f>
        <v>0</v>
      </c>
      <c r="B863" s="34">
        <f>Spielplan!B863</f>
        <v>0</v>
      </c>
      <c r="C863" s="34">
        <f>Spielplan!C863</f>
        <v>0</v>
      </c>
      <c r="D863" s="34">
        <f>Spielplan!D863</f>
        <v>0</v>
      </c>
      <c r="E863" s="34">
        <f>Spielplan!F863</f>
        <v>0</v>
      </c>
    </row>
    <row r="864" spans="1:5" x14ac:dyDescent="0.35">
      <c r="A864" s="34">
        <f>Spielplan!A864</f>
        <v>0</v>
      </c>
      <c r="B864" s="34">
        <f>Spielplan!B864</f>
        <v>0</v>
      </c>
      <c r="C864" s="34">
        <f>Spielplan!C864</f>
        <v>0</v>
      </c>
      <c r="D864" s="34">
        <f>Spielplan!D864</f>
        <v>0</v>
      </c>
      <c r="E864" s="34">
        <f>Spielplan!F864</f>
        <v>0</v>
      </c>
    </row>
    <row r="865" spans="1:5" x14ac:dyDescent="0.35">
      <c r="A865" s="34">
        <f>Spielplan!A865</f>
        <v>0</v>
      </c>
      <c r="B865" s="34">
        <f>Spielplan!B865</f>
        <v>0</v>
      </c>
      <c r="C865" s="34">
        <f>Spielplan!C865</f>
        <v>0</v>
      </c>
      <c r="D865" s="34">
        <f>Spielplan!D865</f>
        <v>0</v>
      </c>
      <c r="E865" s="34">
        <f>Spielplan!F865</f>
        <v>0</v>
      </c>
    </row>
    <row r="866" spans="1:5" x14ac:dyDescent="0.35">
      <c r="A866" s="34">
        <f>Spielplan!A866</f>
        <v>0</v>
      </c>
      <c r="B866" s="34">
        <f>Spielplan!B866</f>
        <v>0</v>
      </c>
      <c r="C866" s="34">
        <f>Spielplan!C866</f>
        <v>0</v>
      </c>
      <c r="D866" s="34">
        <f>Spielplan!D866</f>
        <v>0</v>
      </c>
      <c r="E866" s="34">
        <f>Spielplan!F866</f>
        <v>0</v>
      </c>
    </row>
    <row r="867" spans="1:5" x14ac:dyDescent="0.35">
      <c r="A867" s="34">
        <f>Spielplan!A867</f>
        <v>0</v>
      </c>
      <c r="B867" s="34">
        <f>Spielplan!B867</f>
        <v>0</v>
      </c>
      <c r="C867" s="34">
        <f>Spielplan!C867</f>
        <v>0</v>
      </c>
      <c r="D867" s="34">
        <f>Spielplan!D867</f>
        <v>0</v>
      </c>
      <c r="E867" s="34">
        <f>Spielplan!F867</f>
        <v>0</v>
      </c>
    </row>
    <row r="868" spans="1:5" x14ac:dyDescent="0.35">
      <c r="A868" s="34">
        <f>Spielplan!A868</f>
        <v>0</v>
      </c>
      <c r="B868" s="34">
        <f>Spielplan!B868</f>
        <v>0</v>
      </c>
      <c r="C868" s="34">
        <f>Spielplan!C868</f>
        <v>0</v>
      </c>
      <c r="D868" s="34">
        <f>Spielplan!D868</f>
        <v>0</v>
      </c>
      <c r="E868" s="34">
        <f>Spielplan!F868</f>
        <v>0</v>
      </c>
    </row>
    <row r="869" spans="1:5" x14ac:dyDescent="0.35">
      <c r="A869" s="34">
        <f>Spielplan!A869</f>
        <v>0</v>
      </c>
      <c r="B869" s="34">
        <f>Spielplan!B869</f>
        <v>0</v>
      </c>
      <c r="C869" s="34">
        <f>Spielplan!C869</f>
        <v>0</v>
      </c>
      <c r="D869" s="34">
        <f>Spielplan!D869</f>
        <v>0</v>
      </c>
      <c r="E869" s="34">
        <f>Spielplan!F869</f>
        <v>0</v>
      </c>
    </row>
    <row r="870" spans="1:5" x14ac:dyDescent="0.35">
      <c r="A870" s="34">
        <f>Spielplan!A870</f>
        <v>0</v>
      </c>
      <c r="B870" s="34">
        <f>Spielplan!B870</f>
        <v>0</v>
      </c>
      <c r="C870" s="34">
        <f>Spielplan!C870</f>
        <v>0</v>
      </c>
      <c r="D870" s="34">
        <f>Spielplan!D870</f>
        <v>0</v>
      </c>
      <c r="E870" s="34">
        <f>Spielplan!F870</f>
        <v>0</v>
      </c>
    </row>
    <row r="871" spans="1:5" x14ac:dyDescent="0.35">
      <c r="A871" s="34">
        <f>Spielplan!A871</f>
        <v>0</v>
      </c>
      <c r="B871" s="34">
        <f>Spielplan!B871</f>
        <v>0</v>
      </c>
      <c r="C871" s="34">
        <f>Spielplan!C871</f>
        <v>0</v>
      </c>
      <c r="D871" s="34">
        <f>Spielplan!D871</f>
        <v>0</v>
      </c>
      <c r="E871" s="34">
        <f>Spielplan!F871</f>
        <v>0</v>
      </c>
    </row>
    <row r="872" spans="1:5" x14ac:dyDescent="0.35">
      <c r="A872" s="34">
        <f>Spielplan!A872</f>
        <v>0</v>
      </c>
      <c r="B872" s="34">
        <f>Spielplan!B872</f>
        <v>0</v>
      </c>
      <c r="C872" s="34">
        <f>Spielplan!C872</f>
        <v>0</v>
      </c>
      <c r="D872" s="34">
        <f>Spielplan!D872</f>
        <v>0</v>
      </c>
      <c r="E872" s="34">
        <f>Spielplan!F872</f>
        <v>0</v>
      </c>
    </row>
    <row r="873" spans="1:5" x14ac:dyDescent="0.35">
      <c r="A873" s="34">
        <f>Spielplan!A873</f>
        <v>0</v>
      </c>
      <c r="B873" s="34">
        <f>Spielplan!B873</f>
        <v>0</v>
      </c>
      <c r="C873" s="34">
        <f>Spielplan!C873</f>
        <v>0</v>
      </c>
      <c r="D873" s="34">
        <f>Spielplan!D873</f>
        <v>0</v>
      </c>
      <c r="E873" s="34">
        <f>Spielplan!F873</f>
        <v>0</v>
      </c>
    </row>
    <row r="874" spans="1:5" x14ac:dyDescent="0.35">
      <c r="A874" s="34">
        <f>Spielplan!A874</f>
        <v>0</v>
      </c>
      <c r="B874" s="34">
        <f>Spielplan!B874</f>
        <v>0</v>
      </c>
      <c r="C874" s="34">
        <f>Spielplan!C874</f>
        <v>0</v>
      </c>
      <c r="D874" s="34">
        <f>Spielplan!D874</f>
        <v>0</v>
      </c>
      <c r="E874" s="34">
        <f>Spielplan!F874</f>
        <v>0</v>
      </c>
    </row>
    <row r="875" spans="1:5" x14ac:dyDescent="0.35">
      <c r="A875" s="34">
        <f>Spielplan!A875</f>
        <v>0</v>
      </c>
      <c r="B875" s="34">
        <f>Spielplan!B875</f>
        <v>0</v>
      </c>
      <c r="C875" s="34">
        <f>Spielplan!C875</f>
        <v>0</v>
      </c>
      <c r="D875" s="34">
        <f>Spielplan!D875</f>
        <v>0</v>
      </c>
      <c r="E875" s="34">
        <f>Spielplan!F875</f>
        <v>0</v>
      </c>
    </row>
    <row r="876" spans="1:5" x14ac:dyDescent="0.35">
      <c r="A876" s="34">
        <f>Spielplan!A876</f>
        <v>0</v>
      </c>
      <c r="B876" s="34">
        <f>Spielplan!B876</f>
        <v>0</v>
      </c>
      <c r="C876" s="34">
        <f>Spielplan!C876</f>
        <v>0</v>
      </c>
      <c r="D876" s="34">
        <f>Spielplan!D876</f>
        <v>0</v>
      </c>
      <c r="E876" s="34">
        <f>Spielplan!F876</f>
        <v>0</v>
      </c>
    </row>
    <row r="877" spans="1:5" x14ac:dyDescent="0.35">
      <c r="A877" s="34">
        <f>Spielplan!A877</f>
        <v>0</v>
      </c>
      <c r="B877" s="34">
        <f>Spielplan!B877</f>
        <v>0</v>
      </c>
      <c r="C877" s="34">
        <f>Spielplan!C877</f>
        <v>0</v>
      </c>
      <c r="D877" s="34">
        <f>Spielplan!D877</f>
        <v>0</v>
      </c>
      <c r="E877" s="34">
        <f>Spielplan!F877</f>
        <v>0</v>
      </c>
    </row>
    <row r="878" spans="1:5" x14ac:dyDescent="0.35">
      <c r="A878" s="34">
        <f>Spielplan!A878</f>
        <v>0</v>
      </c>
      <c r="B878" s="34">
        <f>Spielplan!B878</f>
        <v>0</v>
      </c>
      <c r="C878" s="34">
        <f>Spielplan!C878</f>
        <v>0</v>
      </c>
      <c r="D878" s="34">
        <f>Spielplan!D878</f>
        <v>0</v>
      </c>
      <c r="E878" s="34">
        <f>Spielplan!F878</f>
        <v>0</v>
      </c>
    </row>
    <row r="879" spans="1:5" x14ac:dyDescent="0.35">
      <c r="A879" s="34">
        <f>Spielplan!A879</f>
        <v>0</v>
      </c>
      <c r="B879" s="34">
        <f>Spielplan!B879</f>
        <v>0</v>
      </c>
      <c r="C879" s="34">
        <f>Spielplan!C879</f>
        <v>0</v>
      </c>
      <c r="D879" s="34">
        <f>Spielplan!D879</f>
        <v>0</v>
      </c>
      <c r="E879" s="34">
        <f>Spielplan!F879</f>
        <v>0</v>
      </c>
    </row>
    <row r="880" spans="1:5" x14ac:dyDescent="0.35">
      <c r="A880" s="34">
        <f>Spielplan!A880</f>
        <v>0</v>
      </c>
      <c r="B880" s="34">
        <f>Spielplan!B880</f>
        <v>0</v>
      </c>
      <c r="C880" s="34">
        <f>Spielplan!C880</f>
        <v>0</v>
      </c>
      <c r="D880" s="34">
        <f>Spielplan!D880</f>
        <v>0</v>
      </c>
      <c r="E880" s="34">
        <f>Spielplan!F880</f>
        <v>0</v>
      </c>
    </row>
    <row r="881" spans="1:5" x14ac:dyDescent="0.35">
      <c r="A881" s="34">
        <f>Spielplan!A881</f>
        <v>0</v>
      </c>
      <c r="B881" s="34">
        <f>Spielplan!B881</f>
        <v>0</v>
      </c>
      <c r="C881" s="34">
        <f>Spielplan!C881</f>
        <v>0</v>
      </c>
      <c r="D881" s="34">
        <f>Spielplan!D881</f>
        <v>0</v>
      </c>
      <c r="E881" s="34">
        <f>Spielplan!F881</f>
        <v>0</v>
      </c>
    </row>
    <row r="882" spans="1:5" x14ac:dyDescent="0.35">
      <c r="A882" s="34">
        <f>Spielplan!A882</f>
        <v>0</v>
      </c>
      <c r="B882" s="34">
        <f>Spielplan!B882</f>
        <v>0</v>
      </c>
      <c r="C882" s="34">
        <f>Spielplan!C882</f>
        <v>0</v>
      </c>
      <c r="D882" s="34">
        <f>Spielplan!D882</f>
        <v>0</v>
      </c>
      <c r="E882" s="34">
        <f>Spielplan!F882</f>
        <v>0</v>
      </c>
    </row>
    <row r="883" spans="1:5" x14ac:dyDescent="0.35">
      <c r="A883" s="34">
        <f>Spielplan!A883</f>
        <v>0</v>
      </c>
      <c r="B883" s="34">
        <f>Spielplan!B883</f>
        <v>0</v>
      </c>
      <c r="C883" s="34">
        <f>Spielplan!C883</f>
        <v>0</v>
      </c>
      <c r="D883" s="34">
        <f>Spielplan!D883</f>
        <v>0</v>
      </c>
      <c r="E883" s="34">
        <f>Spielplan!F883</f>
        <v>0</v>
      </c>
    </row>
    <row r="884" spans="1:5" x14ac:dyDescent="0.35">
      <c r="A884" s="34">
        <f>Spielplan!A884</f>
        <v>0</v>
      </c>
      <c r="B884" s="34">
        <f>Spielplan!B884</f>
        <v>0</v>
      </c>
      <c r="C884" s="34">
        <f>Spielplan!C884</f>
        <v>0</v>
      </c>
      <c r="D884" s="34">
        <f>Spielplan!D884</f>
        <v>0</v>
      </c>
      <c r="E884" s="34">
        <f>Spielplan!F884</f>
        <v>0</v>
      </c>
    </row>
    <row r="885" spans="1:5" x14ac:dyDescent="0.35">
      <c r="A885" s="34">
        <f>Spielplan!A885</f>
        <v>0</v>
      </c>
      <c r="B885" s="34">
        <f>Spielplan!B885</f>
        <v>0</v>
      </c>
      <c r="C885" s="34">
        <f>Spielplan!C885</f>
        <v>0</v>
      </c>
      <c r="D885" s="34">
        <f>Spielplan!D885</f>
        <v>0</v>
      </c>
      <c r="E885" s="34">
        <f>Spielplan!F885</f>
        <v>0</v>
      </c>
    </row>
    <row r="886" spans="1:5" x14ac:dyDescent="0.35">
      <c r="A886" s="34">
        <f>Spielplan!A886</f>
        <v>0</v>
      </c>
      <c r="B886" s="34">
        <f>Spielplan!B886</f>
        <v>0</v>
      </c>
      <c r="C886" s="34">
        <f>Spielplan!C886</f>
        <v>0</v>
      </c>
      <c r="D886" s="34">
        <f>Spielplan!D886</f>
        <v>0</v>
      </c>
      <c r="E886" s="34">
        <f>Spielplan!F886</f>
        <v>0</v>
      </c>
    </row>
    <row r="887" spans="1:5" x14ac:dyDescent="0.35">
      <c r="A887" s="34">
        <f>Spielplan!A887</f>
        <v>0</v>
      </c>
      <c r="B887" s="34">
        <f>Spielplan!B887</f>
        <v>0</v>
      </c>
      <c r="C887" s="34">
        <f>Spielplan!C887</f>
        <v>0</v>
      </c>
      <c r="D887" s="34">
        <f>Spielplan!D887</f>
        <v>0</v>
      </c>
      <c r="E887" s="34">
        <f>Spielplan!F887</f>
        <v>0</v>
      </c>
    </row>
    <row r="888" spans="1:5" x14ac:dyDescent="0.35">
      <c r="A888" s="34">
        <f>Spielplan!A888</f>
        <v>0</v>
      </c>
      <c r="B888" s="34">
        <f>Spielplan!B888</f>
        <v>0</v>
      </c>
      <c r="C888" s="34">
        <f>Spielplan!C888</f>
        <v>0</v>
      </c>
      <c r="D888" s="34">
        <f>Spielplan!D888</f>
        <v>0</v>
      </c>
      <c r="E888" s="34">
        <f>Spielplan!F888</f>
        <v>0</v>
      </c>
    </row>
    <row r="889" spans="1:5" x14ac:dyDescent="0.35">
      <c r="A889" s="34">
        <f>Spielplan!A889</f>
        <v>0</v>
      </c>
      <c r="B889" s="34">
        <f>Spielplan!B889</f>
        <v>0</v>
      </c>
      <c r="C889" s="34">
        <f>Spielplan!C889</f>
        <v>0</v>
      </c>
      <c r="D889" s="34">
        <f>Spielplan!D889</f>
        <v>0</v>
      </c>
      <c r="E889" s="34">
        <f>Spielplan!F889</f>
        <v>0</v>
      </c>
    </row>
    <row r="890" spans="1:5" x14ac:dyDescent="0.35">
      <c r="A890" s="34">
        <f>Spielplan!A890</f>
        <v>0</v>
      </c>
      <c r="B890" s="34">
        <f>Spielplan!B890</f>
        <v>0</v>
      </c>
      <c r="C890" s="34">
        <f>Spielplan!C890</f>
        <v>0</v>
      </c>
      <c r="D890" s="34">
        <f>Spielplan!D890</f>
        <v>0</v>
      </c>
      <c r="E890" s="34">
        <f>Spielplan!F890</f>
        <v>0</v>
      </c>
    </row>
    <row r="891" spans="1:5" x14ac:dyDescent="0.35">
      <c r="A891" s="34">
        <f>Spielplan!A891</f>
        <v>0</v>
      </c>
      <c r="B891" s="34">
        <f>Spielplan!B891</f>
        <v>0</v>
      </c>
      <c r="C891" s="34">
        <f>Spielplan!C891</f>
        <v>0</v>
      </c>
      <c r="D891" s="34">
        <f>Spielplan!D891</f>
        <v>0</v>
      </c>
      <c r="E891" s="34">
        <f>Spielplan!F891</f>
        <v>0</v>
      </c>
    </row>
    <row r="892" spans="1:5" x14ac:dyDescent="0.35">
      <c r="A892" s="34">
        <f>Spielplan!A892</f>
        <v>0</v>
      </c>
      <c r="B892" s="34">
        <f>Spielplan!B892</f>
        <v>0</v>
      </c>
      <c r="C892" s="34">
        <f>Spielplan!C892</f>
        <v>0</v>
      </c>
      <c r="D892" s="34">
        <f>Spielplan!D892</f>
        <v>0</v>
      </c>
      <c r="E892" s="34">
        <f>Spielplan!F892</f>
        <v>0</v>
      </c>
    </row>
    <row r="893" spans="1:5" x14ac:dyDescent="0.35">
      <c r="A893" s="34">
        <f>Spielplan!A893</f>
        <v>0</v>
      </c>
      <c r="B893" s="34">
        <f>Spielplan!B893</f>
        <v>0</v>
      </c>
      <c r="C893" s="34">
        <f>Spielplan!C893</f>
        <v>0</v>
      </c>
      <c r="D893" s="34">
        <f>Spielplan!D893</f>
        <v>0</v>
      </c>
      <c r="E893" s="34">
        <f>Spielplan!F893</f>
        <v>0</v>
      </c>
    </row>
    <row r="894" spans="1:5" x14ac:dyDescent="0.35">
      <c r="A894" s="34">
        <f>Spielplan!A894</f>
        <v>0</v>
      </c>
      <c r="B894" s="34">
        <f>Spielplan!B894</f>
        <v>0</v>
      </c>
      <c r="C894" s="34">
        <f>Spielplan!C894</f>
        <v>0</v>
      </c>
      <c r="D894" s="34">
        <f>Spielplan!D894</f>
        <v>0</v>
      </c>
      <c r="E894" s="34">
        <f>Spielplan!F894</f>
        <v>0</v>
      </c>
    </row>
    <row r="895" spans="1:5" x14ac:dyDescent="0.35">
      <c r="A895" s="34">
        <f>Spielplan!A895</f>
        <v>0</v>
      </c>
      <c r="B895" s="34">
        <f>Spielplan!B895</f>
        <v>0</v>
      </c>
      <c r="C895" s="34">
        <f>Spielplan!C895</f>
        <v>0</v>
      </c>
      <c r="D895" s="34">
        <f>Spielplan!D895</f>
        <v>0</v>
      </c>
      <c r="E895" s="34">
        <f>Spielplan!F895</f>
        <v>0</v>
      </c>
    </row>
    <row r="896" spans="1:5" x14ac:dyDescent="0.35">
      <c r="A896" s="34">
        <f>Spielplan!A896</f>
        <v>0</v>
      </c>
      <c r="B896" s="34">
        <f>Spielplan!B896</f>
        <v>0</v>
      </c>
      <c r="C896" s="34">
        <f>Spielplan!C896</f>
        <v>0</v>
      </c>
      <c r="D896" s="34">
        <f>Spielplan!D896</f>
        <v>0</v>
      </c>
      <c r="E896" s="34">
        <f>Spielplan!F896</f>
        <v>0</v>
      </c>
    </row>
    <row r="897" spans="1:5" x14ac:dyDescent="0.35">
      <c r="A897" s="34">
        <f>Spielplan!A897</f>
        <v>0</v>
      </c>
      <c r="B897" s="34">
        <f>Spielplan!B897</f>
        <v>0</v>
      </c>
      <c r="C897" s="34">
        <f>Spielplan!C897</f>
        <v>0</v>
      </c>
      <c r="D897" s="34">
        <f>Spielplan!D897</f>
        <v>0</v>
      </c>
      <c r="E897" s="34">
        <f>Spielplan!F897</f>
        <v>0</v>
      </c>
    </row>
    <row r="898" spans="1:5" x14ac:dyDescent="0.35">
      <c r="A898" s="34">
        <f>Spielplan!A898</f>
        <v>0</v>
      </c>
      <c r="B898" s="34">
        <f>Spielplan!B898</f>
        <v>0</v>
      </c>
      <c r="C898" s="34">
        <f>Spielplan!C898</f>
        <v>0</v>
      </c>
      <c r="D898" s="34">
        <f>Spielplan!D898</f>
        <v>0</v>
      </c>
      <c r="E898" s="34">
        <f>Spielplan!F898</f>
        <v>0</v>
      </c>
    </row>
    <row r="899" spans="1:5" x14ac:dyDescent="0.35">
      <c r="A899" s="34">
        <f>Spielplan!A899</f>
        <v>0</v>
      </c>
      <c r="B899" s="34">
        <f>Spielplan!B899</f>
        <v>0</v>
      </c>
      <c r="C899" s="34">
        <f>Spielplan!C899</f>
        <v>0</v>
      </c>
      <c r="D899" s="34">
        <f>Spielplan!D899</f>
        <v>0</v>
      </c>
      <c r="E899" s="34">
        <f>Spielplan!F899</f>
        <v>0</v>
      </c>
    </row>
    <row r="900" spans="1:5" x14ac:dyDescent="0.35">
      <c r="A900" s="34">
        <f>Spielplan!A900</f>
        <v>0</v>
      </c>
      <c r="B900" s="34">
        <f>Spielplan!B900</f>
        <v>0</v>
      </c>
      <c r="C900" s="34">
        <f>Spielplan!C900</f>
        <v>0</v>
      </c>
      <c r="D900" s="34">
        <f>Spielplan!D900</f>
        <v>0</v>
      </c>
      <c r="E900" s="34">
        <f>Spielplan!F900</f>
        <v>0</v>
      </c>
    </row>
    <row r="901" spans="1:5" x14ac:dyDescent="0.35">
      <c r="A901" s="34">
        <f>Spielplan!A901</f>
        <v>0</v>
      </c>
      <c r="B901" s="34">
        <f>Spielplan!B901</f>
        <v>0</v>
      </c>
      <c r="C901" s="34">
        <f>Spielplan!C901</f>
        <v>0</v>
      </c>
      <c r="D901" s="34">
        <f>Spielplan!D901</f>
        <v>0</v>
      </c>
      <c r="E901" s="34">
        <f>Spielplan!F901</f>
        <v>0</v>
      </c>
    </row>
    <row r="902" spans="1:5" x14ac:dyDescent="0.35">
      <c r="A902" s="34">
        <f>Spielplan!A902</f>
        <v>0</v>
      </c>
      <c r="B902" s="34">
        <f>Spielplan!B902</f>
        <v>0</v>
      </c>
      <c r="C902" s="34">
        <f>Spielplan!C902</f>
        <v>0</v>
      </c>
      <c r="D902" s="34">
        <f>Spielplan!D902</f>
        <v>0</v>
      </c>
      <c r="E902" s="34">
        <f>Spielplan!F902</f>
        <v>0</v>
      </c>
    </row>
    <row r="903" spans="1:5" x14ac:dyDescent="0.35">
      <c r="A903" s="34">
        <f>Spielplan!A903</f>
        <v>0</v>
      </c>
      <c r="B903" s="34">
        <f>Spielplan!B903</f>
        <v>0</v>
      </c>
      <c r="C903" s="34">
        <f>Spielplan!C903</f>
        <v>0</v>
      </c>
      <c r="D903" s="34">
        <f>Spielplan!D903</f>
        <v>0</v>
      </c>
      <c r="E903" s="34">
        <f>Spielplan!F903</f>
        <v>0</v>
      </c>
    </row>
    <row r="904" spans="1:5" x14ac:dyDescent="0.35">
      <c r="A904" s="34">
        <f>Spielplan!A904</f>
        <v>0</v>
      </c>
      <c r="B904" s="34">
        <f>Spielplan!B904</f>
        <v>0</v>
      </c>
      <c r="C904" s="34">
        <f>Spielplan!C904</f>
        <v>0</v>
      </c>
      <c r="D904" s="34">
        <f>Spielplan!D904</f>
        <v>0</v>
      </c>
      <c r="E904" s="34">
        <f>Spielplan!F904</f>
        <v>0</v>
      </c>
    </row>
    <row r="905" spans="1:5" x14ac:dyDescent="0.35">
      <c r="A905" s="34">
        <f>Spielplan!A905</f>
        <v>0</v>
      </c>
      <c r="B905" s="34">
        <f>Spielplan!B905</f>
        <v>0</v>
      </c>
      <c r="C905" s="34">
        <f>Spielplan!C905</f>
        <v>0</v>
      </c>
      <c r="D905" s="34">
        <f>Spielplan!D905</f>
        <v>0</v>
      </c>
      <c r="E905" s="34">
        <f>Spielplan!F905</f>
        <v>0</v>
      </c>
    </row>
    <row r="906" spans="1:5" x14ac:dyDescent="0.35">
      <c r="A906" s="34">
        <f>Spielplan!A906</f>
        <v>0</v>
      </c>
      <c r="B906" s="34">
        <f>Spielplan!B906</f>
        <v>0</v>
      </c>
      <c r="C906" s="34">
        <f>Spielplan!C906</f>
        <v>0</v>
      </c>
      <c r="D906" s="34">
        <f>Spielplan!D906</f>
        <v>0</v>
      </c>
      <c r="E906" s="34">
        <f>Spielplan!F906</f>
        <v>0</v>
      </c>
    </row>
    <row r="907" spans="1:5" x14ac:dyDescent="0.35">
      <c r="A907" s="34">
        <f>Spielplan!A907</f>
        <v>0</v>
      </c>
      <c r="B907" s="34">
        <f>Spielplan!B907</f>
        <v>0</v>
      </c>
      <c r="C907" s="34">
        <f>Spielplan!C907</f>
        <v>0</v>
      </c>
      <c r="D907" s="34">
        <f>Spielplan!D907</f>
        <v>0</v>
      </c>
      <c r="E907" s="34">
        <f>Spielplan!F907</f>
        <v>0</v>
      </c>
    </row>
    <row r="908" spans="1:5" x14ac:dyDescent="0.35">
      <c r="A908" s="34">
        <f>Spielplan!A908</f>
        <v>0</v>
      </c>
      <c r="B908" s="34">
        <f>Spielplan!B908</f>
        <v>0</v>
      </c>
      <c r="C908" s="34">
        <f>Spielplan!C908</f>
        <v>0</v>
      </c>
      <c r="D908" s="34">
        <f>Spielplan!D908</f>
        <v>0</v>
      </c>
      <c r="E908" s="34">
        <f>Spielplan!F908</f>
        <v>0</v>
      </c>
    </row>
    <row r="909" spans="1:5" x14ac:dyDescent="0.35">
      <c r="A909" s="34">
        <f>Spielplan!A909</f>
        <v>0</v>
      </c>
      <c r="B909" s="34">
        <f>Spielplan!B909</f>
        <v>0</v>
      </c>
      <c r="C909" s="34">
        <f>Spielplan!C909</f>
        <v>0</v>
      </c>
      <c r="D909" s="34">
        <f>Spielplan!D909</f>
        <v>0</v>
      </c>
      <c r="E909" s="34">
        <f>Spielplan!F909</f>
        <v>0</v>
      </c>
    </row>
    <row r="910" spans="1:5" x14ac:dyDescent="0.35">
      <c r="A910" s="34">
        <f>Spielplan!A910</f>
        <v>0</v>
      </c>
      <c r="B910" s="34">
        <f>Spielplan!B910</f>
        <v>0</v>
      </c>
      <c r="C910" s="34">
        <f>Spielplan!C910</f>
        <v>0</v>
      </c>
      <c r="D910" s="34">
        <f>Spielplan!D910</f>
        <v>0</v>
      </c>
      <c r="E910" s="34">
        <f>Spielplan!F910</f>
        <v>0</v>
      </c>
    </row>
    <row r="911" spans="1:5" x14ac:dyDescent="0.35">
      <c r="A911" s="34">
        <f>Spielplan!A911</f>
        <v>0</v>
      </c>
      <c r="B911" s="34">
        <f>Spielplan!B911</f>
        <v>0</v>
      </c>
      <c r="C911" s="34">
        <f>Spielplan!C911</f>
        <v>0</v>
      </c>
      <c r="D911" s="34">
        <f>Spielplan!D911</f>
        <v>0</v>
      </c>
      <c r="E911" s="34">
        <f>Spielplan!F911</f>
        <v>0</v>
      </c>
    </row>
    <row r="912" spans="1:5" x14ac:dyDescent="0.35">
      <c r="A912" s="34">
        <f>Spielplan!A912</f>
        <v>0</v>
      </c>
      <c r="B912" s="34">
        <f>Spielplan!B912</f>
        <v>0</v>
      </c>
      <c r="C912" s="34">
        <f>Spielplan!C912</f>
        <v>0</v>
      </c>
      <c r="D912" s="34">
        <f>Spielplan!D912</f>
        <v>0</v>
      </c>
      <c r="E912" s="34">
        <f>Spielplan!F912</f>
        <v>0</v>
      </c>
    </row>
    <row r="913" spans="1:5" x14ac:dyDescent="0.35">
      <c r="A913" s="34">
        <f>Spielplan!A913</f>
        <v>0</v>
      </c>
      <c r="B913" s="34">
        <f>Spielplan!B913</f>
        <v>0</v>
      </c>
      <c r="C913" s="34">
        <f>Spielplan!C913</f>
        <v>0</v>
      </c>
      <c r="D913" s="34">
        <f>Spielplan!D913</f>
        <v>0</v>
      </c>
      <c r="E913" s="34">
        <f>Spielplan!F913</f>
        <v>0</v>
      </c>
    </row>
    <row r="914" spans="1:5" x14ac:dyDescent="0.35">
      <c r="A914" s="34">
        <f>Spielplan!A914</f>
        <v>0</v>
      </c>
      <c r="B914" s="34">
        <f>Spielplan!B914</f>
        <v>0</v>
      </c>
      <c r="C914" s="34">
        <f>Spielplan!C914</f>
        <v>0</v>
      </c>
      <c r="D914" s="34">
        <f>Spielplan!D914</f>
        <v>0</v>
      </c>
      <c r="E914" s="34">
        <f>Spielplan!F914</f>
        <v>0</v>
      </c>
    </row>
    <row r="915" spans="1:5" x14ac:dyDescent="0.35">
      <c r="A915" s="34">
        <f>Spielplan!A915</f>
        <v>0</v>
      </c>
      <c r="B915" s="34">
        <f>Spielplan!B915</f>
        <v>0</v>
      </c>
      <c r="C915" s="34">
        <f>Spielplan!C915</f>
        <v>0</v>
      </c>
      <c r="D915" s="34">
        <f>Spielplan!D915</f>
        <v>0</v>
      </c>
      <c r="E915" s="34">
        <f>Spielplan!F915</f>
        <v>0</v>
      </c>
    </row>
    <row r="916" spans="1:5" x14ac:dyDescent="0.35">
      <c r="A916" s="34">
        <f>Spielplan!A916</f>
        <v>0</v>
      </c>
      <c r="B916" s="34">
        <f>Spielplan!B916</f>
        <v>0</v>
      </c>
      <c r="C916" s="34">
        <f>Spielplan!C916</f>
        <v>0</v>
      </c>
      <c r="D916" s="34">
        <f>Spielplan!D916</f>
        <v>0</v>
      </c>
      <c r="E916" s="34">
        <f>Spielplan!F916</f>
        <v>0</v>
      </c>
    </row>
    <row r="917" spans="1:5" x14ac:dyDescent="0.35">
      <c r="A917" s="34">
        <f>Spielplan!A917</f>
        <v>0</v>
      </c>
      <c r="B917" s="34">
        <f>Spielplan!B917</f>
        <v>0</v>
      </c>
      <c r="C917" s="34">
        <f>Spielplan!C917</f>
        <v>0</v>
      </c>
      <c r="D917" s="34">
        <f>Spielplan!D917</f>
        <v>0</v>
      </c>
      <c r="E917" s="34">
        <f>Spielplan!F917</f>
        <v>0</v>
      </c>
    </row>
    <row r="918" spans="1:5" x14ac:dyDescent="0.35">
      <c r="A918" s="34">
        <f>Spielplan!A918</f>
        <v>0</v>
      </c>
      <c r="B918" s="34">
        <f>Spielplan!B918</f>
        <v>0</v>
      </c>
      <c r="C918" s="34">
        <f>Spielplan!C918</f>
        <v>0</v>
      </c>
      <c r="D918" s="34">
        <f>Spielplan!D918</f>
        <v>0</v>
      </c>
      <c r="E918" s="34">
        <f>Spielplan!F918</f>
        <v>0</v>
      </c>
    </row>
    <row r="919" spans="1:5" x14ac:dyDescent="0.35">
      <c r="A919" s="34">
        <f>Spielplan!A919</f>
        <v>0</v>
      </c>
      <c r="B919" s="34">
        <f>Spielplan!B919</f>
        <v>0</v>
      </c>
      <c r="C919" s="34">
        <f>Spielplan!C919</f>
        <v>0</v>
      </c>
      <c r="D919" s="34">
        <f>Spielplan!D919</f>
        <v>0</v>
      </c>
      <c r="E919" s="34">
        <f>Spielplan!F919</f>
        <v>0</v>
      </c>
    </row>
    <row r="920" spans="1:5" x14ac:dyDescent="0.35">
      <c r="A920" s="34">
        <f>Spielplan!A920</f>
        <v>0</v>
      </c>
      <c r="B920" s="34">
        <f>Spielplan!B920</f>
        <v>0</v>
      </c>
      <c r="C920" s="34">
        <f>Spielplan!C920</f>
        <v>0</v>
      </c>
      <c r="D920" s="34">
        <f>Spielplan!D920</f>
        <v>0</v>
      </c>
      <c r="E920" s="34">
        <f>Spielplan!F920</f>
        <v>0</v>
      </c>
    </row>
    <row r="921" spans="1:5" x14ac:dyDescent="0.35">
      <c r="A921" s="34">
        <f>Spielplan!A921</f>
        <v>0</v>
      </c>
      <c r="B921" s="34">
        <f>Spielplan!B921</f>
        <v>0</v>
      </c>
      <c r="C921" s="34">
        <f>Spielplan!C921</f>
        <v>0</v>
      </c>
      <c r="D921" s="34">
        <f>Spielplan!D921</f>
        <v>0</v>
      </c>
      <c r="E921" s="34">
        <f>Spielplan!F921</f>
        <v>0</v>
      </c>
    </row>
    <row r="922" spans="1:5" x14ac:dyDescent="0.35">
      <c r="A922" s="34">
        <f>Spielplan!A922</f>
        <v>0</v>
      </c>
      <c r="B922" s="34">
        <f>Spielplan!B922</f>
        <v>0</v>
      </c>
      <c r="C922" s="34">
        <f>Spielplan!C922</f>
        <v>0</v>
      </c>
      <c r="D922" s="34">
        <f>Spielplan!D922</f>
        <v>0</v>
      </c>
      <c r="E922" s="34">
        <f>Spielplan!F922</f>
        <v>0</v>
      </c>
    </row>
    <row r="923" spans="1:5" x14ac:dyDescent="0.35">
      <c r="A923" s="34">
        <f>Spielplan!A923</f>
        <v>0</v>
      </c>
      <c r="B923" s="34">
        <f>Spielplan!B923</f>
        <v>0</v>
      </c>
      <c r="C923" s="34">
        <f>Spielplan!C923</f>
        <v>0</v>
      </c>
      <c r="D923" s="34">
        <f>Spielplan!D923</f>
        <v>0</v>
      </c>
      <c r="E923" s="34">
        <f>Spielplan!F923</f>
        <v>0</v>
      </c>
    </row>
    <row r="924" spans="1:5" x14ac:dyDescent="0.35">
      <c r="A924" s="34">
        <f>Spielplan!A924</f>
        <v>0</v>
      </c>
      <c r="B924" s="34">
        <f>Spielplan!B924</f>
        <v>0</v>
      </c>
      <c r="C924" s="34">
        <f>Spielplan!C924</f>
        <v>0</v>
      </c>
      <c r="D924" s="34">
        <f>Spielplan!D924</f>
        <v>0</v>
      </c>
      <c r="E924" s="34">
        <f>Spielplan!F924</f>
        <v>0</v>
      </c>
    </row>
    <row r="925" spans="1:5" x14ac:dyDescent="0.35">
      <c r="A925" s="34">
        <f>Spielplan!A925</f>
        <v>0</v>
      </c>
      <c r="B925" s="34">
        <f>Spielplan!B925</f>
        <v>0</v>
      </c>
      <c r="C925" s="34">
        <f>Spielplan!C925</f>
        <v>0</v>
      </c>
      <c r="D925" s="34">
        <f>Spielplan!D925</f>
        <v>0</v>
      </c>
      <c r="E925" s="34">
        <f>Spielplan!F925</f>
        <v>0</v>
      </c>
    </row>
    <row r="926" spans="1:5" x14ac:dyDescent="0.35">
      <c r="A926" s="34">
        <f>Spielplan!A926</f>
        <v>0</v>
      </c>
      <c r="B926" s="34">
        <f>Spielplan!B926</f>
        <v>0</v>
      </c>
      <c r="C926" s="34">
        <f>Spielplan!C926</f>
        <v>0</v>
      </c>
      <c r="D926" s="34">
        <f>Spielplan!D926</f>
        <v>0</v>
      </c>
      <c r="E926" s="34">
        <f>Spielplan!F926</f>
        <v>0</v>
      </c>
    </row>
    <row r="927" spans="1:5" x14ac:dyDescent="0.35">
      <c r="A927" s="34">
        <f>Spielplan!A927</f>
        <v>0</v>
      </c>
      <c r="B927" s="34">
        <f>Spielplan!B927</f>
        <v>0</v>
      </c>
      <c r="C927" s="34">
        <f>Spielplan!C927</f>
        <v>0</v>
      </c>
      <c r="D927" s="34">
        <f>Spielplan!D927</f>
        <v>0</v>
      </c>
      <c r="E927" s="34">
        <f>Spielplan!F927</f>
        <v>0</v>
      </c>
    </row>
    <row r="928" spans="1:5" x14ac:dyDescent="0.35">
      <c r="A928" s="34">
        <f>Spielplan!A928</f>
        <v>0</v>
      </c>
      <c r="B928" s="34">
        <f>Spielplan!B928</f>
        <v>0</v>
      </c>
      <c r="C928" s="34">
        <f>Spielplan!C928</f>
        <v>0</v>
      </c>
      <c r="D928" s="34">
        <f>Spielplan!D928</f>
        <v>0</v>
      </c>
      <c r="E928" s="34">
        <f>Spielplan!F928</f>
        <v>0</v>
      </c>
    </row>
    <row r="929" spans="1:5" x14ac:dyDescent="0.35">
      <c r="A929" s="34">
        <f>Spielplan!A929</f>
        <v>0</v>
      </c>
      <c r="B929" s="34">
        <f>Spielplan!B929</f>
        <v>0</v>
      </c>
      <c r="C929" s="34">
        <f>Spielplan!C929</f>
        <v>0</v>
      </c>
      <c r="D929" s="34">
        <f>Spielplan!D929</f>
        <v>0</v>
      </c>
      <c r="E929" s="34">
        <f>Spielplan!F929</f>
        <v>0</v>
      </c>
    </row>
    <row r="930" spans="1:5" x14ac:dyDescent="0.35">
      <c r="A930" s="34">
        <f>Spielplan!A930</f>
        <v>0</v>
      </c>
      <c r="B930" s="34">
        <f>Spielplan!B930</f>
        <v>0</v>
      </c>
      <c r="C930" s="34">
        <f>Spielplan!C930</f>
        <v>0</v>
      </c>
      <c r="D930" s="34">
        <f>Spielplan!D930</f>
        <v>0</v>
      </c>
      <c r="E930" s="34">
        <f>Spielplan!F930</f>
        <v>0</v>
      </c>
    </row>
    <row r="931" spans="1:5" x14ac:dyDescent="0.35">
      <c r="A931" s="34">
        <f>Spielplan!A931</f>
        <v>0</v>
      </c>
      <c r="B931" s="34">
        <f>Spielplan!B931</f>
        <v>0</v>
      </c>
      <c r="C931" s="34">
        <f>Spielplan!C931</f>
        <v>0</v>
      </c>
      <c r="D931" s="34">
        <f>Spielplan!D931</f>
        <v>0</v>
      </c>
      <c r="E931" s="34">
        <f>Spielplan!F931</f>
        <v>0</v>
      </c>
    </row>
    <row r="932" spans="1:5" x14ac:dyDescent="0.35">
      <c r="A932" s="34">
        <f>Spielplan!A932</f>
        <v>0</v>
      </c>
      <c r="B932" s="34">
        <f>Spielplan!B932</f>
        <v>0</v>
      </c>
      <c r="C932" s="34">
        <f>Spielplan!C932</f>
        <v>0</v>
      </c>
      <c r="D932" s="34">
        <f>Spielplan!D932</f>
        <v>0</v>
      </c>
      <c r="E932" s="34">
        <f>Spielplan!F932</f>
        <v>0</v>
      </c>
    </row>
    <row r="933" spans="1:5" x14ac:dyDescent="0.35">
      <c r="A933" s="34">
        <f>Spielplan!A933</f>
        <v>0</v>
      </c>
      <c r="B933" s="34">
        <f>Spielplan!B933</f>
        <v>0</v>
      </c>
      <c r="C933" s="34">
        <f>Spielplan!C933</f>
        <v>0</v>
      </c>
      <c r="D933" s="34">
        <f>Spielplan!D933</f>
        <v>0</v>
      </c>
      <c r="E933" s="34">
        <f>Spielplan!F933</f>
        <v>0</v>
      </c>
    </row>
    <row r="934" spans="1:5" x14ac:dyDescent="0.35">
      <c r="A934" s="34">
        <f>Spielplan!A934</f>
        <v>0</v>
      </c>
      <c r="B934" s="34">
        <f>Spielplan!B934</f>
        <v>0</v>
      </c>
      <c r="C934" s="34">
        <f>Spielplan!C934</f>
        <v>0</v>
      </c>
      <c r="D934" s="34">
        <f>Spielplan!D934</f>
        <v>0</v>
      </c>
      <c r="E934" s="34">
        <f>Spielplan!F934</f>
        <v>0</v>
      </c>
    </row>
    <row r="935" spans="1:5" x14ac:dyDescent="0.35">
      <c r="A935" s="34">
        <f>Spielplan!A935</f>
        <v>0</v>
      </c>
      <c r="B935" s="34">
        <f>Spielplan!B935</f>
        <v>0</v>
      </c>
      <c r="C935" s="34">
        <f>Spielplan!C935</f>
        <v>0</v>
      </c>
      <c r="D935" s="34">
        <f>Spielplan!D935</f>
        <v>0</v>
      </c>
      <c r="E935" s="34">
        <f>Spielplan!F935</f>
        <v>0</v>
      </c>
    </row>
    <row r="936" spans="1:5" x14ac:dyDescent="0.35">
      <c r="A936" s="34">
        <f>Spielplan!A936</f>
        <v>0</v>
      </c>
      <c r="B936" s="34">
        <f>Spielplan!B936</f>
        <v>0</v>
      </c>
      <c r="C936" s="34">
        <f>Spielplan!C936</f>
        <v>0</v>
      </c>
      <c r="D936" s="34">
        <f>Spielplan!D936</f>
        <v>0</v>
      </c>
      <c r="E936" s="34">
        <f>Spielplan!F936</f>
        <v>0</v>
      </c>
    </row>
    <row r="937" spans="1:5" x14ac:dyDescent="0.35">
      <c r="A937" s="34">
        <f>Spielplan!A937</f>
        <v>0</v>
      </c>
      <c r="B937" s="34">
        <f>Spielplan!B937</f>
        <v>0</v>
      </c>
      <c r="C937" s="34">
        <f>Spielplan!C937</f>
        <v>0</v>
      </c>
      <c r="D937" s="34">
        <f>Spielplan!D937</f>
        <v>0</v>
      </c>
      <c r="E937" s="34">
        <f>Spielplan!F937</f>
        <v>0</v>
      </c>
    </row>
    <row r="938" spans="1:5" x14ac:dyDescent="0.35">
      <c r="A938" s="34">
        <f>Spielplan!A938</f>
        <v>0</v>
      </c>
      <c r="B938" s="34">
        <f>Spielplan!B938</f>
        <v>0</v>
      </c>
      <c r="C938" s="34">
        <f>Spielplan!C938</f>
        <v>0</v>
      </c>
      <c r="D938" s="34">
        <f>Spielplan!D938</f>
        <v>0</v>
      </c>
      <c r="E938" s="34">
        <f>Spielplan!F938</f>
        <v>0</v>
      </c>
    </row>
    <row r="939" spans="1:5" x14ac:dyDescent="0.35">
      <c r="A939" s="34">
        <f>Spielplan!A939</f>
        <v>0</v>
      </c>
      <c r="B939" s="34">
        <f>Spielplan!B939</f>
        <v>0</v>
      </c>
      <c r="C939" s="34">
        <f>Spielplan!C939</f>
        <v>0</v>
      </c>
      <c r="D939" s="34">
        <f>Spielplan!D939</f>
        <v>0</v>
      </c>
      <c r="E939" s="34">
        <f>Spielplan!F939</f>
        <v>0</v>
      </c>
    </row>
    <row r="940" spans="1:5" x14ac:dyDescent="0.35">
      <c r="A940" s="34">
        <f>Spielplan!A940</f>
        <v>0</v>
      </c>
      <c r="B940" s="34">
        <f>Spielplan!B940</f>
        <v>0</v>
      </c>
      <c r="C940" s="34">
        <f>Spielplan!C940</f>
        <v>0</v>
      </c>
      <c r="D940" s="34">
        <f>Spielplan!D940</f>
        <v>0</v>
      </c>
      <c r="E940" s="34">
        <f>Spielplan!F940</f>
        <v>0</v>
      </c>
    </row>
    <row r="941" spans="1:5" x14ac:dyDescent="0.35">
      <c r="A941" s="34">
        <f>Spielplan!A941</f>
        <v>0</v>
      </c>
      <c r="B941" s="34">
        <f>Spielplan!B941</f>
        <v>0</v>
      </c>
      <c r="C941" s="34">
        <f>Spielplan!C941</f>
        <v>0</v>
      </c>
      <c r="D941" s="34">
        <f>Spielplan!D941</f>
        <v>0</v>
      </c>
      <c r="E941" s="34">
        <f>Spielplan!F941</f>
        <v>0</v>
      </c>
    </row>
    <row r="942" spans="1:5" x14ac:dyDescent="0.35">
      <c r="A942" s="34">
        <f>Spielplan!A942</f>
        <v>0</v>
      </c>
      <c r="B942" s="34">
        <f>Spielplan!B942</f>
        <v>0</v>
      </c>
      <c r="C942" s="34">
        <f>Spielplan!C942</f>
        <v>0</v>
      </c>
      <c r="D942" s="34">
        <f>Spielplan!D942</f>
        <v>0</v>
      </c>
      <c r="E942" s="34">
        <f>Spielplan!F942</f>
        <v>0</v>
      </c>
    </row>
    <row r="943" spans="1:5" x14ac:dyDescent="0.35">
      <c r="A943" s="34">
        <f>Spielplan!A943</f>
        <v>0</v>
      </c>
      <c r="B943" s="34">
        <f>Spielplan!B943</f>
        <v>0</v>
      </c>
      <c r="C943" s="34">
        <f>Spielplan!C943</f>
        <v>0</v>
      </c>
      <c r="D943" s="34">
        <f>Spielplan!D943</f>
        <v>0</v>
      </c>
      <c r="E943" s="34">
        <f>Spielplan!F943</f>
        <v>0</v>
      </c>
    </row>
    <row r="944" spans="1:5" x14ac:dyDescent="0.35">
      <c r="A944" s="34">
        <f>Spielplan!A944</f>
        <v>0</v>
      </c>
      <c r="B944" s="34">
        <f>Spielplan!B944</f>
        <v>0</v>
      </c>
      <c r="C944" s="34">
        <f>Spielplan!C944</f>
        <v>0</v>
      </c>
      <c r="D944" s="34">
        <f>Spielplan!D944</f>
        <v>0</v>
      </c>
      <c r="E944" s="34">
        <f>Spielplan!F944</f>
        <v>0</v>
      </c>
    </row>
    <row r="945" spans="1:5" x14ac:dyDescent="0.35">
      <c r="A945" s="34">
        <f>Spielplan!A945</f>
        <v>0</v>
      </c>
      <c r="B945" s="34">
        <f>Spielplan!B945</f>
        <v>0</v>
      </c>
      <c r="C945" s="34">
        <f>Spielplan!C945</f>
        <v>0</v>
      </c>
      <c r="D945" s="34">
        <f>Spielplan!D945</f>
        <v>0</v>
      </c>
      <c r="E945" s="34">
        <f>Spielplan!F945</f>
        <v>0</v>
      </c>
    </row>
    <row r="946" spans="1:5" x14ac:dyDescent="0.35">
      <c r="A946" s="34">
        <f>Spielplan!A946</f>
        <v>0</v>
      </c>
      <c r="B946" s="34">
        <f>Spielplan!B946</f>
        <v>0</v>
      </c>
      <c r="C946" s="34">
        <f>Spielplan!C946</f>
        <v>0</v>
      </c>
      <c r="D946" s="34">
        <f>Spielplan!D946</f>
        <v>0</v>
      </c>
      <c r="E946" s="34">
        <f>Spielplan!F946</f>
        <v>0</v>
      </c>
    </row>
    <row r="947" spans="1:5" x14ac:dyDescent="0.35">
      <c r="A947" s="34">
        <f>Spielplan!A947</f>
        <v>0</v>
      </c>
      <c r="B947" s="34">
        <f>Spielplan!B947</f>
        <v>0</v>
      </c>
      <c r="C947" s="34">
        <f>Spielplan!C947</f>
        <v>0</v>
      </c>
      <c r="D947" s="34">
        <f>Spielplan!D947</f>
        <v>0</v>
      </c>
      <c r="E947" s="34">
        <f>Spielplan!F947</f>
        <v>0</v>
      </c>
    </row>
    <row r="948" spans="1:5" x14ac:dyDescent="0.35">
      <c r="A948" s="34">
        <f>Spielplan!A948</f>
        <v>0</v>
      </c>
      <c r="B948" s="34">
        <f>Spielplan!B948</f>
        <v>0</v>
      </c>
      <c r="C948" s="34">
        <f>Spielplan!C948</f>
        <v>0</v>
      </c>
      <c r="D948" s="34">
        <f>Spielplan!D948</f>
        <v>0</v>
      </c>
      <c r="E948" s="34">
        <f>Spielplan!F948</f>
        <v>0</v>
      </c>
    </row>
    <row r="949" spans="1:5" x14ac:dyDescent="0.35">
      <c r="A949" s="34">
        <f>Spielplan!A949</f>
        <v>0</v>
      </c>
      <c r="B949" s="34">
        <f>Spielplan!B949</f>
        <v>0</v>
      </c>
      <c r="C949" s="34">
        <f>Spielplan!C949</f>
        <v>0</v>
      </c>
      <c r="D949" s="34">
        <f>Spielplan!D949</f>
        <v>0</v>
      </c>
      <c r="E949" s="34">
        <f>Spielplan!F949</f>
        <v>0</v>
      </c>
    </row>
    <row r="950" spans="1:5" x14ac:dyDescent="0.35">
      <c r="A950" s="34">
        <f>Spielplan!A950</f>
        <v>0</v>
      </c>
      <c r="B950" s="34">
        <f>Spielplan!B950</f>
        <v>0</v>
      </c>
      <c r="C950" s="34">
        <f>Spielplan!C950</f>
        <v>0</v>
      </c>
      <c r="D950" s="34">
        <f>Spielplan!D950</f>
        <v>0</v>
      </c>
      <c r="E950" s="34">
        <f>Spielplan!F950</f>
        <v>0</v>
      </c>
    </row>
    <row r="951" spans="1:5" x14ac:dyDescent="0.35">
      <c r="A951" s="34">
        <f>Spielplan!A951</f>
        <v>0</v>
      </c>
      <c r="B951" s="34">
        <f>Spielplan!B951</f>
        <v>0</v>
      </c>
      <c r="C951" s="34">
        <f>Spielplan!C951</f>
        <v>0</v>
      </c>
      <c r="D951" s="34">
        <f>Spielplan!D951</f>
        <v>0</v>
      </c>
      <c r="E951" s="34">
        <f>Spielplan!F951</f>
        <v>0</v>
      </c>
    </row>
    <row r="952" spans="1:5" x14ac:dyDescent="0.35">
      <c r="A952" s="34">
        <f>Spielplan!A952</f>
        <v>0</v>
      </c>
      <c r="B952" s="34">
        <f>Spielplan!B952</f>
        <v>0</v>
      </c>
      <c r="C952" s="34">
        <f>Spielplan!C952</f>
        <v>0</v>
      </c>
      <c r="D952" s="34">
        <f>Spielplan!D952</f>
        <v>0</v>
      </c>
      <c r="E952" s="34">
        <f>Spielplan!F952</f>
        <v>0</v>
      </c>
    </row>
    <row r="953" spans="1:5" x14ac:dyDescent="0.35">
      <c r="A953" s="34">
        <f>Spielplan!A953</f>
        <v>0</v>
      </c>
      <c r="B953" s="34">
        <f>Spielplan!B953</f>
        <v>0</v>
      </c>
      <c r="C953" s="34">
        <f>Spielplan!C953</f>
        <v>0</v>
      </c>
      <c r="D953" s="34">
        <f>Spielplan!D953</f>
        <v>0</v>
      </c>
      <c r="E953" s="34">
        <f>Spielplan!F953</f>
        <v>0</v>
      </c>
    </row>
    <row r="954" spans="1:5" x14ac:dyDescent="0.35">
      <c r="A954" s="34">
        <f>Spielplan!A954</f>
        <v>0</v>
      </c>
      <c r="B954" s="34">
        <f>Spielplan!B954</f>
        <v>0</v>
      </c>
      <c r="C954" s="34">
        <f>Spielplan!C954</f>
        <v>0</v>
      </c>
      <c r="D954" s="34">
        <f>Spielplan!D954</f>
        <v>0</v>
      </c>
      <c r="E954" s="34">
        <f>Spielplan!F954</f>
        <v>0</v>
      </c>
    </row>
    <row r="955" spans="1:5" x14ac:dyDescent="0.35">
      <c r="A955" s="34">
        <f>Spielplan!A955</f>
        <v>0</v>
      </c>
      <c r="B955" s="34">
        <f>Spielplan!B955</f>
        <v>0</v>
      </c>
      <c r="C955" s="34">
        <f>Spielplan!C955</f>
        <v>0</v>
      </c>
      <c r="D955" s="34">
        <f>Spielplan!D955</f>
        <v>0</v>
      </c>
      <c r="E955" s="34">
        <f>Spielplan!F955</f>
        <v>0</v>
      </c>
    </row>
    <row r="956" spans="1:5" x14ac:dyDescent="0.35">
      <c r="A956" s="34">
        <f>Spielplan!A956</f>
        <v>0</v>
      </c>
      <c r="B956" s="34">
        <f>Spielplan!B956</f>
        <v>0</v>
      </c>
      <c r="C956" s="34">
        <f>Spielplan!C956</f>
        <v>0</v>
      </c>
      <c r="D956" s="34">
        <f>Spielplan!D956</f>
        <v>0</v>
      </c>
      <c r="E956" s="34">
        <f>Spielplan!F956</f>
        <v>0</v>
      </c>
    </row>
    <row r="957" spans="1:5" x14ac:dyDescent="0.35">
      <c r="A957" s="34">
        <f>Spielplan!A957</f>
        <v>0</v>
      </c>
      <c r="B957" s="34">
        <f>Spielplan!B957</f>
        <v>0</v>
      </c>
      <c r="C957" s="34">
        <f>Spielplan!C957</f>
        <v>0</v>
      </c>
      <c r="D957" s="34">
        <f>Spielplan!D957</f>
        <v>0</v>
      </c>
      <c r="E957" s="34">
        <f>Spielplan!F957</f>
        <v>0</v>
      </c>
    </row>
    <row r="958" spans="1:5" x14ac:dyDescent="0.35">
      <c r="A958" s="34">
        <f>Spielplan!A958</f>
        <v>0</v>
      </c>
      <c r="B958" s="34">
        <f>Spielplan!B958</f>
        <v>0</v>
      </c>
      <c r="C958" s="34">
        <f>Spielplan!C958</f>
        <v>0</v>
      </c>
      <c r="D958" s="34">
        <f>Spielplan!D958</f>
        <v>0</v>
      </c>
      <c r="E958" s="34">
        <f>Spielplan!F958</f>
        <v>0</v>
      </c>
    </row>
    <row r="959" spans="1:5" x14ac:dyDescent="0.35">
      <c r="A959" s="34">
        <f>Spielplan!A959</f>
        <v>0</v>
      </c>
      <c r="B959" s="34">
        <f>Spielplan!B959</f>
        <v>0</v>
      </c>
      <c r="C959" s="34">
        <f>Spielplan!C959</f>
        <v>0</v>
      </c>
      <c r="D959" s="34">
        <f>Spielplan!D959</f>
        <v>0</v>
      </c>
      <c r="E959" s="34">
        <f>Spielplan!F959</f>
        <v>0</v>
      </c>
    </row>
    <row r="960" spans="1:5" x14ac:dyDescent="0.35">
      <c r="A960" s="34">
        <f>Spielplan!A960</f>
        <v>0</v>
      </c>
      <c r="B960" s="34">
        <f>Spielplan!B960</f>
        <v>0</v>
      </c>
      <c r="C960" s="34">
        <f>Spielplan!C960</f>
        <v>0</v>
      </c>
      <c r="D960" s="34">
        <f>Spielplan!D960</f>
        <v>0</v>
      </c>
      <c r="E960" s="34">
        <f>Spielplan!F960</f>
        <v>0</v>
      </c>
    </row>
    <row r="961" spans="1:5" x14ac:dyDescent="0.35">
      <c r="A961" s="34">
        <f>Spielplan!A961</f>
        <v>0</v>
      </c>
      <c r="B961" s="34">
        <f>Spielplan!B961</f>
        <v>0</v>
      </c>
      <c r="C961" s="34">
        <f>Spielplan!C961</f>
        <v>0</v>
      </c>
      <c r="D961" s="34">
        <f>Spielplan!D961</f>
        <v>0</v>
      </c>
      <c r="E961" s="34">
        <f>Spielplan!F961</f>
        <v>0</v>
      </c>
    </row>
    <row r="962" spans="1:5" x14ac:dyDescent="0.35">
      <c r="A962" s="34">
        <f>Spielplan!A962</f>
        <v>0</v>
      </c>
      <c r="B962" s="34">
        <f>Spielplan!B962</f>
        <v>0</v>
      </c>
      <c r="C962" s="34">
        <f>Spielplan!C962</f>
        <v>0</v>
      </c>
      <c r="D962" s="34">
        <f>Spielplan!D962</f>
        <v>0</v>
      </c>
      <c r="E962" s="34">
        <f>Spielplan!F962</f>
        <v>0</v>
      </c>
    </row>
    <row r="963" spans="1:5" x14ac:dyDescent="0.35">
      <c r="A963" s="34">
        <f>Spielplan!A963</f>
        <v>0</v>
      </c>
      <c r="B963" s="34">
        <f>Spielplan!B963</f>
        <v>0</v>
      </c>
      <c r="C963" s="34">
        <f>Spielplan!C963</f>
        <v>0</v>
      </c>
      <c r="D963" s="34">
        <f>Spielplan!D963</f>
        <v>0</v>
      </c>
      <c r="E963" s="34">
        <f>Spielplan!F963</f>
        <v>0</v>
      </c>
    </row>
    <row r="964" spans="1:5" x14ac:dyDescent="0.35">
      <c r="A964" s="34">
        <f>Spielplan!A964</f>
        <v>0</v>
      </c>
      <c r="B964" s="34">
        <f>Spielplan!B964</f>
        <v>0</v>
      </c>
      <c r="C964" s="34">
        <f>Spielplan!C964</f>
        <v>0</v>
      </c>
      <c r="D964" s="34">
        <f>Spielplan!D964</f>
        <v>0</v>
      </c>
      <c r="E964" s="34">
        <f>Spielplan!F964</f>
        <v>0</v>
      </c>
    </row>
    <row r="965" spans="1:5" x14ac:dyDescent="0.35">
      <c r="A965" s="34">
        <f>Spielplan!A965</f>
        <v>0</v>
      </c>
      <c r="B965" s="34">
        <f>Spielplan!B965</f>
        <v>0</v>
      </c>
      <c r="C965" s="34">
        <f>Spielplan!C965</f>
        <v>0</v>
      </c>
      <c r="D965" s="34">
        <f>Spielplan!D965</f>
        <v>0</v>
      </c>
      <c r="E965" s="34">
        <f>Spielplan!F965</f>
        <v>0</v>
      </c>
    </row>
    <row r="966" spans="1:5" x14ac:dyDescent="0.35">
      <c r="A966" s="34">
        <f>Spielplan!A966</f>
        <v>0</v>
      </c>
      <c r="B966" s="34">
        <f>Spielplan!B966</f>
        <v>0</v>
      </c>
      <c r="C966" s="34">
        <f>Spielplan!C966</f>
        <v>0</v>
      </c>
      <c r="D966" s="34">
        <f>Spielplan!D966</f>
        <v>0</v>
      </c>
      <c r="E966" s="34">
        <f>Spielplan!F966</f>
        <v>0</v>
      </c>
    </row>
    <row r="967" spans="1:5" x14ac:dyDescent="0.35">
      <c r="A967" s="34">
        <f>Spielplan!A967</f>
        <v>0</v>
      </c>
      <c r="B967" s="34">
        <f>Spielplan!B967</f>
        <v>0</v>
      </c>
      <c r="C967" s="34">
        <f>Spielplan!C967</f>
        <v>0</v>
      </c>
      <c r="D967" s="34">
        <f>Spielplan!D967</f>
        <v>0</v>
      </c>
      <c r="E967" s="34">
        <f>Spielplan!F967</f>
        <v>0</v>
      </c>
    </row>
    <row r="968" spans="1:5" x14ac:dyDescent="0.35">
      <c r="A968" s="34">
        <f>Spielplan!A968</f>
        <v>0</v>
      </c>
      <c r="B968" s="34">
        <f>Spielplan!B968</f>
        <v>0</v>
      </c>
      <c r="C968" s="34">
        <f>Spielplan!C968</f>
        <v>0</v>
      </c>
      <c r="D968" s="34">
        <f>Spielplan!D968</f>
        <v>0</v>
      </c>
      <c r="E968" s="34">
        <f>Spielplan!F968</f>
        <v>0</v>
      </c>
    </row>
    <row r="969" spans="1:5" x14ac:dyDescent="0.35">
      <c r="A969" s="34">
        <f>Spielplan!A969</f>
        <v>0</v>
      </c>
      <c r="B969" s="34">
        <f>Spielplan!B969</f>
        <v>0</v>
      </c>
      <c r="C969" s="34">
        <f>Spielplan!C969</f>
        <v>0</v>
      </c>
      <c r="D969" s="34">
        <f>Spielplan!D969</f>
        <v>0</v>
      </c>
      <c r="E969" s="34">
        <f>Spielplan!F969</f>
        <v>0</v>
      </c>
    </row>
    <row r="970" spans="1:5" x14ac:dyDescent="0.35">
      <c r="A970" s="34">
        <f>Spielplan!A970</f>
        <v>0</v>
      </c>
      <c r="B970" s="34">
        <f>Spielplan!B970</f>
        <v>0</v>
      </c>
      <c r="C970" s="34">
        <f>Spielplan!C970</f>
        <v>0</v>
      </c>
      <c r="D970" s="34">
        <f>Spielplan!D970</f>
        <v>0</v>
      </c>
      <c r="E970" s="34">
        <f>Spielplan!F970</f>
        <v>0</v>
      </c>
    </row>
    <row r="971" spans="1:5" x14ac:dyDescent="0.35">
      <c r="A971" s="34">
        <f>Spielplan!A971</f>
        <v>0</v>
      </c>
      <c r="B971" s="34">
        <f>Spielplan!B971</f>
        <v>0</v>
      </c>
      <c r="C971" s="34">
        <f>Spielplan!C971</f>
        <v>0</v>
      </c>
      <c r="D971" s="34">
        <f>Spielplan!D971</f>
        <v>0</v>
      </c>
      <c r="E971" s="34">
        <f>Spielplan!F971</f>
        <v>0</v>
      </c>
    </row>
    <row r="972" spans="1:5" x14ac:dyDescent="0.35">
      <c r="A972" s="34">
        <f>Spielplan!A972</f>
        <v>0</v>
      </c>
      <c r="B972" s="34">
        <f>Spielplan!B972</f>
        <v>0</v>
      </c>
      <c r="C972" s="34">
        <f>Spielplan!C972</f>
        <v>0</v>
      </c>
      <c r="D972" s="34">
        <f>Spielplan!D972</f>
        <v>0</v>
      </c>
      <c r="E972" s="34">
        <f>Spielplan!F972</f>
        <v>0</v>
      </c>
    </row>
    <row r="973" spans="1:5" x14ac:dyDescent="0.35">
      <c r="A973" s="34">
        <f>Spielplan!A973</f>
        <v>0</v>
      </c>
      <c r="B973" s="34">
        <f>Spielplan!B973</f>
        <v>0</v>
      </c>
      <c r="C973" s="34">
        <f>Spielplan!C973</f>
        <v>0</v>
      </c>
      <c r="D973" s="34">
        <f>Spielplan!D973</f>
        <v>0</v>
      </c>
      <c r="E973" s="34">
        <f>Spielplan!F973</f>
        <v>0</v>
      </c>
    </row>
    <row r="974" spans="1:5" x14ac:dyDescent="0.35">
      <c r="A974" s="34">
        <f>Spielplan!A974</f>
        <v>0</v>
      </c>
      <c r="B974" s="34">
        <f>Spielplan!B974</f>
        <v>0</v>
      </c>
      <c r="C974" s="34">
        <f>Spielplan!C974</f>
        <v>0</v>
      </c>
      <c r="D974" s="34">
        <f>Spielplan!D974</f>
        <v>0</v>
      </c>
      <c r="E974" s="34">
        <f>Spielplan!F974</f>
        <v>0</v>
      </c>
    </row>
    <row r="975" spans="1:5" x14ac:dyDescent="0.35">
      <c r="A975" s="34">
        <f>Spielplan!A975</f>
        <v>0</v>
      </c>
      <c r="B975" s="34">
        <f>Spielplan!B975</f>
        <v>0</v>
      </c>
      <c r="C975" s="34">
        <f>Spielplan!C975</f>
        <v>0</v>
      </c>
      <c r="D975" s="34">
        <f>Spielplan!D975</f>
        <v>0</v>
      </c>
      <c r="E975" s="34">
        <f>Spielplan!F975</f>
        <v>0</v>
      </c>
    </row>
    <row r="976" spans="1:5" x14ac:dyDescent="0.35">
      <c r="A976" s="34">
        <f>Spielplan!A976</f>
        <v>0</v>
      </c>
      <c r="B976" s="34">
        <f>Spielplan!B976</f>
        <v>0</v>
      </c>
      <c r="C976" s="34">
        <f>Spielplan!C976</f>
        <v>0</v>
      </c>
      <c r="D976" s="34">
        <f>Spielplan!D976</f>
        <v>0</v>
      </c>
      <c r="E976" s="34">
        <f>Spielplan!F976</f>
        <v>0</v>
      </c>
    </row>
    <row r="977" spans="1:5" x14ac:dyDescent="0.35">
      <c r="A977" s="34">
        <f>Spielplan!A977</f>
        <v>0</v>
      </c>
      <c r="B977" s="34">
        <f>Spielplan!B977</f>
        <v>0</v>
      </c>
      <c r="C977" s="34">
        <f>Spielplan!C977</f>
        <v>0</v>
      </c>
      <c r="D977" s="34">
        <f>Spielplan!D977</f>
        <v>0</v>
      </c>
      <c r="E977" s="34">
        <f>Spielplan!F977</f>
        <v>0</v>
      </c>
    </row>
    <row r="978" spans="1:5" x14ac:dyDescent="0.35">
      <c r="A978" s="34">
        <f>Spielplan!A978</f>
        <v>0</v>
      </c>
      <c r="B978" s="34">
        <f>Spielplan!B978</f>
        <v>0</v>
      </c>
      <c r="C978" s="34">
        <f>Spielplan!C978</f>
        <v>0</v>
      </c>
      <c r="D978" s="34">
        <f>Spielplan!D978</f>
        <v>0</v>
      </c>
      <c r="E978" s="34">
        <f>Spielplan!F978</f>
        <v>0</v>
      </c>
    </row>
    <row r="979" spans="1:5" x14ac:dyDescent="0.35">
      <c r="A979" s="34">
        <f>Spielplan!A979</f>
        <v>0</v>
      </c>
      <c r="B979" s="34">
        <f>Spielplan!B979</f>
        <v>0</v>
      </c>
      <c r="C979" s="34">
        <f>Spielplan!C979</f>
        <v>0</v>
      </c>
      <c r="D979" s="34">
        <f>Spielplan!D979</f>
        <v>0</v>
      </c>
      <c r="E979" s="34">
        <f>Spielplan!F979</f>
        <v>0</v>
      </c>
    </row>
    <row r="980" spans="1:5" x14ac:dyDescent="0.35">
      <c r="A980" s="34">
        <f>Spielplan!A980</f>
        <v>0</v>
      </c>
      <c r="B980" s="34">
        <f>Spielplan!B980</f>
        <v>0</v>
      </c>
      <c r="C980" s="34">
        <f>Spielplan!C980</f>
        <v>0</v>
      </c>
      <c r="D980" s="34">
        <f>Spielplan!D980</f>
        <v>0</v>
      </c>
      <c r="E980" s="34">
        <f>Spielplan!F980</f>
        <v>0</v>
      </c>
    </row>
    <row r="981" spans="1:5" x14ac:dyDescent="0.35">
      <c r="A981" s="34">
        <f>Spielplan!A981</f>
        <v>0</v>
      </c>
      <c r="B981" s="34">
        <f>Spielplan!B981</f>
        <v>0</v>
      </c>
      <c r="C981" s="34">
        <f>Spielplan!C981</f>
        <v>0</v>
      </c>
      <c r="D981" s="34">
        <f>Spielplan!D981</f>
        <v>0</v>
      </c>
      <c r="E981" s="34">
        <f>Spielplan!F981</f>
        <v>0</v>
      </c>
    </row>
    <row r="982" spans="1:5" x14ac:dyDescent="0.35">
      <c r="A982" s="34">
        <f>Spielplan!A982</f>
        <v>0</v>
      </c>
      <c r="B982" s="34">
        <f>Spielplan!B982</f>
        <v>0</v>
      </c>
      <c r="C982" s="34">
        <f>Spielplan!C982</f>
        <v>0</v>
      </c>
      <c r="D982" s="34">
        <f>Spielplan!D982</f>
        <v>0</v>
      </c>
      <c r="E982" s="34">
        <f>Spielplan!F982</f>
        <v>0</v>
      </c>
    </row>
    <row r="983" spans="1:5" x14ac:dyDescent="0.35">
      <c r="A983" s="34">
        <f>Spielplan!A983</f>
        <v>0</v>
      </c>
      <c r="B983" s="34">
        <f>Spielplan!B983</f>
        <v>0</v>
      </c>
      <c r="C983" s="34">
        <f>Spielplan!C983</f>
        <v>0</v>
      </c>
      <c r="D983" s="34">
        <f>Spielplan!D983</f>
        <v>0</v>
      </c>
      <c r="E983" s="34">
        <f>Spielplan!F983</f>
        <v>0</v>
      </c>
    </row>
    <row r="984" spans="1:5" x14ac:dyDescent="0.35">
      <c r="A984" s="34">
        <f>Spielplan!A984</f>
        <v>0</v>
      </c>
      <c r="B984" s="34">
        <f>Spielplan!B984</f>
        <v>0</v>
      </c>
      <c r="C984" s="34">
        <f>Spielplan!C984</f>
        <v>0</v>
      </c>
      <c r="D984" s="34">
        <f>Spielplan!D984</f>
        <v>0</v>
      </c>
      <c r="E984" s="34">
        <f>Spielplan!F984</f>
        <v>0</v>
      </c>
    </row>
    <row r="985" spans="1:5" x14ac:dyDescent="0.35">
      <c r="A985" s="34">
        <f>Spielplan!A985</f>
        <v>0</v>
      </c>
      <c r="B985" s="34">
        <f>Spielplan!B985</f>
        <v>0</v>
      </c>
      <c r="C985" s="34">
        <f>Spielplan!C985</f>
        <v>0</v>
      </c>
      <c r="D985" s="34">
        <f>Spielplan!D985</f>
        <v>0</v>
      </c>
      <c r="E985" s="34">
        <f>Spielplan!F985</f>
        <v>0</v>
      </c>
    </row>
    <row r="986" spans="1:5" x14ac:dyDescent="0.35">
      <c r="A986" s="34">
        <f>Spielplan!A986</f>
        <v>0</v>
      </c>
      <c r="B986" s="34">
        <f>Spielplan!B986</f>
        <v>0</v>
      </c>
      <c r="C986" s="34">
        <f>Spielplan!C986</f>
        <v>0</v>
      </c>
      <c r="D986" s="34">
        <f>Spielplan!D986</f>
        <v>0</v>
      </c>
      <c r="E986" s="34">
        <f>Spielplan!F986</f>
        <v>0</v>
      </c>
    </row>
    <row r="987" spans="1:5" x14ac:dyDescent="0.35">
      <c r="A987" s="34">
        <f>Spielplan!A987</f>
        <v>0</v>
      </c>
      <c r="B987" s="34">
        <f>Spielplan!B987</f>
        <v>0</v>
      </c>
      <c r="C987" s="34">
        <f>Spielplan!C987</f>
        <v>0</v>
      </c>
      <c r="D987" s="34">
        <f>Spielplan!D987</f>
        <v>0</v>
      </c>
      <c r="E987" s="34">
        <f>Spielplan!F987</f>
        <v>0</v>
      </c>
    </row>
    <row r="988" spans="1:5" x14ac:dyDescent="0.35">
      <c r="A988" s="34">
        <f>Spielplan!A988</f>
        <v>0</v>
      </c>
      <c r="B988" s="34">
        <f>Spielplan!B988</f>
        <v>0</v>
      </c>
      <c r="C988" s="34">
        <f>Spielplan!C988</f>
        <v>0</v>
      </c>
      <c r="D988" s="34">
        <f>Spielplan!D988</f>
        <v>0</v>
      </c>
      <c r="E988" s="34">
        <f>Spielplan!F988</f>
        <v>0</v>
      </c>
    </row>
    <row r="989" spans="1:5" x14ac:dyDescent="0.35">
      <c r="A989" s="34">
        <f>Spielplan!A989</f>
        <v>0</v>
      </c>
      <c r="B989" s="34">
        <f>Spielplan!B989</f>
        <v>0</v>
      </c>
      <c r="C989" s="34">
        <f>Spielplan!C989</f>
        <v>0</v>
      </c>
      <c r="D989" s="34">
        <f>Spielplan!D989</f>
        <v>0</v>
      </c>
      <c r="E989" s="34">
        <f>Spielplan!F989</f>
        <v>0</v>
      </c>
    </row>
    <row r="990" spans="1:5" x14ac:dyDescent="0.35">
      <c r="A990" s="34">
        <f>Spielplan!A990</f>
        <v>0</v>
      </c>
      <c r="B990" s="34">
        <f>Spielplan!B990</f>
        <v>0</v>
      </c>
      <c r="C990" s="34">
        <f>Spielplan!C990</f>
        <v>0</v>
      </c>
      <c r="D990" s="34">
        <f>Spielplan!D990</f>
        <v>0</v>
      </c>
      <c r="E990" s="34">
        <f>Spielplan!F990</f>
        <v>0</v>
      </c>
    </row>
    <row r="991" spans="1:5" x14ac:dyDescent="0.35">
      <c r="A991" s="34">
        <f>Spielplan!A991</f>
        <v>0</v>
      </c>
      <c r="B991" s="34">
        <f>Spielplan!B991</f>
        <v>0</v>
      </c>
      <c r="C991" s="34">
        <f>Spielplan!C991</f>
        <v>0</v>
      </c>
      <c r="D991" s="34">
        <f>Spielplan!D991</f>
        <v>0</v>
      </c>
      <c r="E991" s="34">
        <f>Spielplan!F991</f>
        <v>0</v>
      </c>
    </row>
    <row r="992" spans="1:5" x14ac:dyDescent="0.35">
      <c r="A992" s="34">
        <f>Spielplan!A992</f>
        <v>0</v>
      </c>
      <c r="B992" s="34">
        <f>Spielplan!B992</f>
        <v>0</v>
      </c>
      <c r="C992" s="34">
        <f>Spielplan!C992</f>
        <v>0</v>
      </c>
      <c r="D992" s="34">
        <f>Spielplan!D992</f>
        <v>0</v>
      </c>
      <c r="E992" s="34">
        <f>Spielplan!F992</f>
        <v>0</v>
      </c>
    </row>
    <row r="993" spans="1:5" x14ac:dyDescent="0.35">
      <c r="A993" s="34">
        <f>Spielplan!A993</f>
        <v>0</v>
      </c>
      <c r="B993" s="34">
        <f>Spielplan!B993</f>
        <v>0</v>
      </c>
      <c r="C993" s="34">
        <f>Spielplan!C993</f>
        <v>0</v>
      </c>
      <c r="D993" s="34">
        <f>Spielplan!D993</f>
        <v>0</v>
      </c>
      <c r="E993" s="34">
        <f>Spielplan!F993</f>
        <v>0</v>
      </c>
    </row>
    <row r="994" spans="1:5" x14ac:dyDescent="0.35">
      <c r="A994" s="34">
        <f>Spielplan!A994</f>
        <v>0</v>
      </c>
      <c r="B994" s="34">
        <f>Spielplan!B994</f>
        <v>0</v>
      </c>
      <c r="C994" s="34">
        <f>Spielplan!C994</f>
        <v>0</v>
      </c>
      <c r="D994" s="34">
        <f>Spielplan!D994</f>
        <v>0</v>
      </c>
      <c r="E994" s="34">
        <f>Spielplan!F994</f>
        <v>0</v>
      </c>
    </row>
    <row r="995" spans="1:5" x14ac:dyDescent="0.35">
      <c r="A995" s="34">
        <f>Spielplan!A995</f>
        <v>0</v>
      </c>
      <c r="B995" s="34">
        <f>Spielplan!B995</f>
        <v>0</v>
      </c>
      <c r="C995" s="34">
        <f>Spielplan!C995</f>
        <v>0</v>
      </c>
      <c r="D995" s="34">
        <f>Spielplan!D995</f>
        <v>0</v>
      </c>
      <c r="E995" s="34">
        <f>Spielplan!F995</f>
        <v>0</v>
      </c>
    </row>
    <row r="996" spans="1:5" x14ac:dyDescent="0.35">
      <c r="A996" s="34">
        <f>Spielplan!A996</f>
        <v>0</v>
      </c>
      <c r="B996" s="34">
        <f>Spielplan!B996</f>
        <v>0</v>
      </c>
      <c r="C996" s="34">
        <f>Spielplan!C996</f>
        <v>0</v>
      </c>
      <c r="D996" s="34">
        <f>Spielplan!D996</f>
        <v>0</v>
      </c>
      <c r="E996" s="34">
        <f>Spielplan!F996</f>
        <v>0</v>
      </c>
    </row>
    <row r="997" spans="1:5" x14ac:dyDescent="0.35">
      <c r="A997" s="34">
        <f>Spielplan!A997</f>
        <v>0</v>
      </c>
      <c r="B997" s="34">
        <f>Spielplan!B997</f>
        <v>0</v>
      </c>
      <c r="C997" s="34">
        <f>Spielplan!C997</f>
        <v>0</v>
      </c>
      <c r="D997" s="34">
        <f>Spielplan!D997</f>
        <v>0</v>
      </c>
      <c r="E997" s="34">
        <f>Spielplan!F997</f>
        <v>0</v>
      </c>
    </row>
    <row r="998" spans="1:5" x14ac:dyDescent="0.35">
      <c r="A998" s="34">
        <f>Spielplan!A998</f>
        <v>0</v>
      </c>
      <c r="B998" s="34">
        <f>Spielplan!B998</f>
        <v>0</v>
      </c>
      <c r="C998" s="34">
        <f>Spielplan!C998</f>
        <v>0</v>
      </c>
      <c r="D998" s="34">
        <f>Spielplan!D998</f>
        <v>0</v>
      </c>
      <c r="E998" s="34">
        <f>Spielplan!F998</f>
        <v>0</v>
      </c>
    </row>
    <row r="999" spans="1:5" x14ac:dyDescent="0.35">
      <c r="A999" s="34">
        <f>Spielplan!A999</f>
        <v>0</v>
      </c>
      <c r="B999" s="34">
        <f>Spielplan!B999</f>
        <v>0</v>
      </c>
      <c r="C999" s="34">
        <f>Spielplan!C999</f>
        <v>0</v>
      </c>
      <c r="D999" s="34">
        <f>Spielplan!D999</f>
        <v>0</v>
      </c>
      <c r="E999" s="34">
        <f>Spielplan!F999</f>
        <v>0</v>
      </c>
    </row>
    <row r="1000" spans="1:5" x14ac:dyDescent="0.35">
      <c r="A1000" s="34">
        <f>Spielplan!A1000</f>
        <v>0</v>
      </c>
      <c r="B1000" s="34">
        <f>Spielplan!B1000</f>
        <v>0</v>
      </c>
      <c r="C1000" s="34">
        <f>Spielplan!C1000</f>
        <v>0</v>
      </c>
      <c r="D1000" s="34">
        <f>Spielplan!D1000</f>
        <v>0</v>
      </c>
      <c r="E1000" s="34">
        <f>Spielplan!F1000</f>
        <v>0</v>
      </c>
    </row>
    <row r="1001" spans="1:5" x14ac:dyDescent="0.35">
      <c r="A1001" s="34">
        <f>Spielplan!A1001</f>
        <v>0</v>
      </c>
      <c r="B1001" s="34">
        <f>Spielplan!B1001</f>
        <v>0</v>
      </c>
      <c r="C1001" s="34">
        <f>Spielplan!C1001</f>
        <v>0</v>
      </c>
      <c r="D1001" s="34">
        <f>Spielplan!D1001</f>
        <v>0</v>
      </c>
      <c r="E1001" s="34">
        <f>Spielplan!F1001</f>
        <v>0</v>
      </c>
    </row>
  </sheetData>
  <sheetProtection password="CC89" sheet="1" objects="1" scenario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24"/>
  <sheetViews>
    <sheetView workbookViewId="0"/>
  </sheetViews>
  <sheetFormatPr baseColWidth="10" defaultRowHeight="14.5" x14ac:dyDescent="0.35"/>
  <cols>
    <col min="1" max="1" width="2" bestFit="1" customWidth="1"/>
    <col min="2" max="2" width="8.1796875" bestFit="1" customWidth="1"/>
    <col min="3" max="3" width="31.453125" customWidth="1"/>
    <col min="4" max="4" width="31.453125" style="28" customWidth="1"/>
    <col min="5" max="5" width="13" style="28" bestFit="1" customWidth="1"/>
    <col min="6" max="6" width="10.1796875" bestFit="1" customWidth="1"/>
    <col min="7" max="7" width="7.54296875" bestFit="1" customWidth="1"/>
    <col min="8" max="8" width="7" bestFit="1" customWidth="1"/>
  </cols>
  <sheetData>
    <row r="1" spans="1:8" s="28" customFormat="1" x14ac:dyDescent="0.35">
      <c r="A1" s="67" t="s">
        <v>8</v>
      </c>
      <c r="B1" s="67" t="s">
        <v>250</v>
      </c>
      <c r="C1" s="67" t="s">
        <v>129</v>
      </c>
      <c r="D1" s="67" t="s">
        <v>249</v>
      </c>
      <c r="E1" s="67" t="s">
        <v>291</v>
      </c>
      <c r="F1" s="67" t="s">
        <v>227</v>
      </c>
      <c r="G1" s="67" t="s">
        <v>228</v>
      </c>
      <c r="H1" s="67" t="s">
        <v>276</v>
      </c>
    </row>
    <row r="2" spans="1:8" x14ac:dyDescent="0.35">
      <c r="A2" s="34" t="str">
        <f>'Formular 1 (Regulär)'!B21</f>
        <v/>
      </c>
      <c r="B2" s="34" t="str">
        <f>'Formular 1 (Regulär)'!C21</f>
        <v/>
      </c>
      <c r="C2" s="34" t="str">
        <f>'Formular 1 (Regulär)'!D21</f>
        <v/>
      </c>
      <c r="D2" s="34" t="str">
        <f>'Formular 1 (Regulär)'!E21</f>
        <v/>
      </c>
      <c r="E2" s="34" t="str">
        <f>Berechnung!P2</f>
        <v/>
      </c>
      <c r="F2" s="69" t="str">
        <f>TEXT('Formular 1 (Regulär)'!F21,"TT.MM.JJJJ")</f>
        <v>00.01.1900</v>
      </c>
      <c r="G2" s="70" t="str">
        <f>TEXT('Formular 1 (Regulär)'!G21,"hh:mm")</f>
        <v>00:00</v>
      </c>
      <c r="H2" s="34">
        <f>'Formular 1 (Regulär)'!H21</f>
        <v>0</v>
      </c>
    </row>
    <row r="3" spans="1:8" x14ac:dyDescent="0.35">
      <c r="A3" s="34" t="str">
        <f>'Formular 1 (Regulär)'!B22</f>
        <v/>
      </c>
      <c r="B3" s="34" t="str">
        <f>'Formular 1 (Regulär)'!C22</f>
        <v/>
      </c>
      <c r="C3" s="34" t="str">
        <f>'Formular 1 (Regulär)'!D22</f>
        <v/>
      </c>
      <c r="D3" s="34" t="str">
        <f>'Formular 1 (Regulär)'!E22</f>
        <v/>
      </c>
      <c r="E3" s="34" t="str">
        <f>Berechnung!P3</f>
        <v/>
      </c>
      <c r="F3" s="69" t="str">
        <f>TEXT('Formular 1 (Regulär)'!F22,"TT.MM.JJJJ")</f>
        <v>00.01.1900</v>
      </c>
      <c r="G3" s="70" t="str">
        <f>TEXT('Formular 1 (Regulär)'!G22,"hh:mm")</f>
        <v>00:00</v>
      </c>
      <c r="H3" s="34">
        <f>'Formular 1 (Regulär)'!H22</f>
        <v>0</v>
      </c>
    </row>
    <row r="4" spans="1:8" x14ac:dyDescent="0.35">
      <c r="A4" s="34" t="str">
        <f>'Formular 1 (Regulär)'!B23</f>
        <v/>
      </c>
      <c r="B4" s="34" t="str">
        <f>'Formular 1 (Regulär)'!C23</f>
        <v/>
      </c>
      <c r="C4" s="34" t="str">
        <f>'Formular 1 (Regulär)'!D23</f>
        <v/>
      </c>
      <c r="D4" s="34" t="str">
        <f>'Formular 1 (Regulär)'!E23</f>
        <v/>
      </c>
      <c r="E4" s="34" t="str">
        <f>Berechnung!P4</f>
        <v/>
      </c>
      <c r="F4" s="69" t="str">
        <f>TEXT('Formular 1 (Regulär)'!F23,"TT.MM.JJJJ")</f>
        <v>00.01.1900</v>
      </c>
      <c r="G4" s="70" t="str">
        <f>TEXT('Formular 1 (Regulär)'!G23,"hh:mm")</f>
        <v>00:00</v>
      </c>
      <c r="H4" s="34">
        <f>'Formular 1 (Regulär)'!H23</f>
        <v>0</v>
      </c>
    </row>
    <row r="5" spans="1:8" x14ac:dyDescent="0.35">
      <c r="A5" s="34" t="str">
        <f>'Formular 1 (Regulär)'!B24</f>
        <v/>
      </c>
      <c r="B5" s="34" t="str">
        <f>'Formular 1 (Regulär)'!C24</f>
        <v/>
      </c>
      <c r="C5" s="34" t="str">
        <f>'Formular 1 (Regulär)'!D24</f>
        <v/>
      </c>
      <c r="D5" s="34" t="str">
        <f>'Formular 1 (Regulär)'!E24</f>
        <v/>
      </c>
      <c r="E5" s="34" t="str">
        <f>Berechnung!P5</f>
        <v/>
      </c>
      <c r="F5" s="69" t="str">
        <f>TEXT('Formular 1 (Regulär)'!F24,"TT.MM.JJJJ")</f>
        <v>00.01.1900</v>
      </c>
      <c r="G5" s="70" t="str">
        <f>TEXT('Formular 1 (Regulär)'!G24,"hh:mm")</f>
        <v>00:00</v>
      </c>
      <c r="H5" s="34">
        <f>'Formular 1 (Regulär)'!H24</f>
        <v>0</v>
      </c>
    </row>
    <row r="6" spans="1:8" x14ac:dyDescent="0.35">
      <c r="A6" s="34" t="str">
        <f>'Formular 1 (Regulär)'!B25</f>
        <v/>
      </c>
      <c r="B6" s="34" t="str">
        <f>'Formular 1 (Regulär)'!C25</f>
        <v/>
      </c>
      <c r="C6" s="34" t="str">
        <f>'Formular 1 (Regulär)'!D25</f>
        <v/>
      </c>
      <c r="D6" s="34" t="str">
        <f>'Formular 1 (Regulär)'!E25</f>
        <v/>
      </c>
      <c r="E6" s="34" t="str">
        <f>Berechnung!P6</f>
        <v/>
      </c>
      <c r="F6" s="69" t="str">
        <f>TEXT('Formular 1 (Regulär)'!F25,"TT.MM.JJJJ")</f>
        <v>00.01.1900</v>
      </c>
      <c r="G6" s="70" t="str">
        <f>TEXT('Formular 1 (Regulär)'!G25,"hh:mm")</f>
        <v>00:00</v>
      </c>
      <c r="H6" s="34">
        <f>'Formular 1 (Regulär)'!H25</f>
        <v>0</v>
      </c>
    </row>
    <row r="7" spans="1:8" x14ac:dyDescent="0.35">
      <c r="A7" s="34" t="str">
        <f>'Formular 1 (Regulär)'!B26</f>
        <v/>
      </c>
      <c r="B7" s="34" t="str">
        <f>'Formular 1 (Regulär)'!C26</f>
        <v/>
      </c>
      <c r="C7" s="34" t="str">
        <f>'Formular 1 (Regulär)'!D26</f>
        <v/>
      </c>
      <c r="D7" s="34" t="str">
        <f>'Formular 1 (Regulär)'!E26</f>
        <v/>
      </c>
      <c r="E7" s="34" t="str">
        <f>Berechnung!P7</f>
        <v/>
      </c>
      <c r="F7" s="69" t="str">
        <f>TEXT('Formular 1 (Regulär)'!F26,"TT.MM.JJJJ")</f>
        <v>00.01.1900</v>
      </c>
      <c r="G7" s="70" t="str">
        <f>TEXT('Formular 1 (Regulär)'!G26,"hh:mm")</f>
        <v>00:00</v>
      </c>
      <c r="H7" s="34">
        <f>'Formular 1 (Regulär)'!H26</f>
        <v>0</v>
      </c>
    </row>
    <row r="8" spans="1:8" x14ac:dyDescent="0.35">
      <c r="A8" s="34" t="str">
        <f>'Formular 1 (Regulär)'!B27</f>
        <v/>
      </c>
      <c r="B8" s="34" t="str">
        <f>'Formular 1 (Regulär)'!C27</f>
        <v/>
      </c>
      <c r="C8" s="34" t="str">
        <f>'Formular 1 (Regulär)'!D27</f>
        <v/>
      </c>
      <c r="D8" s="34" t="str">
        <f>'Formular 1 (Regulär)'!E27</f>
        <v/>
      </c>
      <c r="E8" s="34" t="str">
        <f>Berechnung!P8</f>
        <v/>
      </c>
      <c r="F8" s="69" t="str">
        <f>TEXT('Formular 1 (Regulär)'!F27,"TT.MM.JJJJ")</f>
        <v>00.01.1900</v>
      </c>
      <c r="G8" s="70" t="str">
        <f>TEXT('Formular 1 (Regulär)'!G27,"hh:mm")</f>
        <v>00:00</v>
      </c>
      <c r="H8" s="34">
        <f>'Formular 1 (Regulär)'!H27</f>
        <v>0</v>
      </c>
    </row>
    <row r="9" spans="1:8" x14ac:dyDescent="0.35">
      <c r="A9" s="34" t="str">
        <f>'Formular 1 (Regulär)'!B28</f>
        <v/>
      </c>
      <c r="B9" s="34" t="str">
        <f>'Formular 1 (Regulär)'!C28</f>
        <v/>
      </c>
      <c r="C9" s="34" t="str">
        <f>'Formular 1 (Regulär)'!D28</f>
        <v/>
      </c>
      <c r="D9" s="34" t="str">
        <f>'Formular 1 (Regulär)'!E28</f>
        <v/>
      </c>
      <c r="E9" s="34" t="str">
        <f>Berechnung!P9</f>
        <v/>
      </c>
      <c r="F9" s="69" t="str">
        <f>TEXT('Formular 1 (Regulär)'!F28,"TT.MM.JJJJ")</f>
        <v>00.01.1900</v>
      </c>
      <c r="G9" s="70" t="str">
        <f>TEXT('Formular 1 (Regulär)'!G28,"hh:mm")</f>
        <v>00:00</v>
      </c>
      <c r="H9" s="34">
        <f>'Formular 1 (Regulär)'!H28</f>
        <v>0</v>
      </c>
    </row>
    <row r="10" spans="1:8" x14ac:dyDescent="0.35">
      <c r="A10" s="34" t="str">
        <f>'Formular 1 (Regulär)'!B29</f>
        <v/>
      </c>
      <c r="B10" s="34" t="str">
        <f>'Formular 1 (Regulär)'!C29</f>
        <v/>
      </c>
      <c r="C10" s="34" t="str">
        <f>'Formular 1 (Regulär)'!D29</f>
        <v/>
      </c>
      <c r="D10" s="34" t="str">
        <f>'Formular 1 (Regulär)'!E29</f>
        <v/>
      </c>
      <c r="E10" s="34" t="str">
        <f>Berechnung!P10</f>
        <v/>
      </c>
      <c r="F10" s="69" t="str">
        <f>TEXT('Formular 1 (Regulär)'!F29,"TT.MM.JJJJ")</f>
        <v>00.01.1900</v>
      </c>
      <c r="G10" s="70" t="str">
        <f>TEXT('Formular 1 (Regulär)'!G29,"hh:mm")</f>
        <v>00:00</v>
      </c>
      <c r="H10" s="34">
        <f>'Formular 1 (Regulär)'!H29</f>
        <v>0</v>
      </c>
    </row>
    <row r="11" spans="1:8" x14ac:dyDescent="0.35">
      <c r="A11" s="34" t="str">
        <f>'Formular 1 (Regulär)'!B30</f>
        <v/>
      </c>
      <c r="B11" s="34" t="str">
        <f>'Formular 1 (Regulär)'!C30</f>
        <v/>
      </c>
      <c r="C11" s="34" t="str">
        <f>'Formular 1 (Regulär)'!D30</f>
        <v/>
      </c>
      <c r="D11" s="34" t="str">
        <f>'Formular 1 (Regulär)'!E30</f>
        <v/>
      </c>
      <c r="E11" s="34" t="str">
        <f>Berechnung!P11</f>
        <v/>
      </c>
      <c r="F11" s="69" t="str">
        <f>TEXT('Formular 1 (Regulär)'!F30,"TT.MM.JJJJ")</f>
        <v>00.01.1900</v>
      </c>
      <c r="G11" s="70" t="str">
        <f>TEXT('Formular 1 (Regulär)'!G30,"hh:mm")</f>
        <v>00:00</v>
      </c>
      <c r="H11" s="34">
        <f>'Formular 1 (Regulär)'!H30</f>
        <v>0</v>
      </c>
    </row>
    <row r="12" spans="1:8" x14ac:dyDescent="0.35">
      <c r="A12" s="34" t="str">
        <f>'Formular 1 (Regulär)'!B31</f>
        <v/>
      </c>
      <c r="B12" s="34" t="str">
        <f>'Formular 1 (Regulär)'!C31</f>
        <v/>
      </c>
      <c r="C12" s="34" t="str">
        <f>'Formular 1 (Regulär)'!D31</f>
        <v/>
      </c>
      <c r="D12" s="34" t="str">
        <f>'Formular 1 (Regulär)'!E31</f>
        <v/>
      </c>
      <c r="E12" s="34" t="str">
        <f>Berechnung!P12</f>
        <v/>
      </c>
      <c r="F12" s="69" t="str">
        <f>TEXT('Formular 1 (Regulär)'!F31,"TT.MM.JJJJ")</f>
        <v>00.01.1900</v>
      </c>
      <c r="G12" s="70" t="str">
        <f>TEXT('Formular 1 (Regulär)'!G31,"hh:mm")</f>
        <v>00:00</v>
      </c>
      <c r="H12" s="34">
        <f>'Formular 1 (Regulär)'!H31</f>
        <v>0</v>
      </c>
    </row>
    <row r="13" spans="1:8" x14ac:dyDescent="0.35">
      <c r="A13" s="34" t="str">
        <f>'Formular 1 (Regulär)'!B32</f>
        <v/>
      </c>
      <c r="B13" s="34" t="str">
        <f>'Formular 1 (Regulär)'!C32</f>
        <v/>
      </c>
      <c r="C13" s="34" t="str">
        <f>'Formular 1 (Regulär)'!D32</f>
        <v/>
      </c>
      <c r="D13" s="34" t="str">
        <f>'Formular 1 (Regulär)'!E32</f>
        <v/>
      </c>
      <c r="E13" s="34" t="str">
        <f>Berechnung!P13</f>
        <v/>
      </c>
      <c r="F13" s="69" t="str">
        <f>TEXT('Formular 1 (Regulär)'!F32,"TT.MM.JJJJ")</f>
        <v>00.01.1900</v>
      </c>
      <c r="G13" s="70" t="str">
        <f>TEXT('Formular 1 (Regulär)'!G32,"hh:mm")</f>
        <v>00:00</v>
      </c>
      <c r="H13" s="34">
        <f>'Formular 1 (Regulär)'!H32</f>
        <v>0</v>
      </c>
    </row>
    <row r="14" spans="1:8" x14ac:dyDescent="0.35">
      <c r="A14" s="34" t="str">
        <f>'Formular 1 (Regulär)'!B33</f>
        <v/>
      </c>
      <c r="B14" s="34" t="str">
        <f>'Formular 1 (Regulär)'!C33</f>
        <v/>
      </c>
      <c r="C14" s="34" t="str">
        <f>'Formular 1 (Regulär)'!D33</f>
        <v/>
      </c>
      <c r="D14" s="34" t="str">
        <f>'Formular 1 (Regulär)'!E33</f>
        <v/>
      </c>
      <c r="E14" s="34" t="str">
        <f>Berechnung!P14</f>
        <v/>
      </c>
      <c r="F14" s="69" t="str">
        <f>TEXT('Formular 1 (Regulär)'!F33,"TT.MM.JJJJ")</f>
        <v>00.01.1900</v>
      </c>
      <c r="G14" s="70" t="str">
        <f>TEXT('Formular 1 (Regulär)'!G33,"hh:mm")</f>
        <v>00:00</v>
      </c>
      <c r="H14" s="34">
        <f>'Formular 1 (Regulär)'!H33</f>
        <v>0</v>
      </c>
    </row>
    <row r="15" spans="1:8" x14ac:dyDescent="0.35">
      <c r="A15" s="34" t="str">
        <f>'Formular 1 (Regulär)'!B34</f>
        <v/>
      </c>
      <c r="B15" s="34" t="str">
        <f>'Formular 1 (Regulär)'!C34</f>
        <v/>
      </c>
      <c r="C15" s="34" t="str">
        <f>'Formular 1 (Regulär)'!D34</f>
        <v/>
      </c>
      <c r="D15" s="34" t="str">
        <f>'Formular 1 (Regulär)'!E34</f>
        <v/>
      </c>
      <c r="E15" s="34" t="str">
        <f>Berechnung!P15</f>
        <v/>
      </c>
      <c r="F15" s="69" t="str">
        <f>TEXT('Formular 1 (Regulär)'!F34,"TT.MM.JJJJ")</f>
        <v>00.01.1900</v>
      </c>
      <c r="G15" s="70" t="str">
        <f>TEXT('Formular 1 (Regulär)'!G34,"hh:mm")</f>
        <v>00:00</v>
      </c>
      <c r="H15" s="34">
        <f>'Formular 1 (Regulär)'!H34</f>
        <v>0</v>
      </c>
    </row>
    <row r="16" spans="1:8" x14ac:dyDescent="0.35">
      <c r="A16" s="34" t="str">
        <f>'Formular 1 (Regulär)'!B35</f>
        <v/>
      </c>
      <c r="B16" s="34" t="str">
        <f>'Formular 1 (Regulär)'!C35</f>
        <v/>
      </c>
      <c r="C16" s="34" t="str">
        <f>'Formular 1 (Regulär)'!D35</f>
        <v/>
      </c>
      <c r="D16" s="34" t="str">
        <f>'Formular 1 (Regulär)'!E35</f>
        <v/>
      </c>
      <c r="E16" s="34" t="str">
        <f>Berechnung!P16</f>
        <v/>
      </c>
      <c r="F16" s="69" t="str">
        <f>TEXT('Formular 1 (Regulär)'!F35,"TT.MM.JJJJ")</f>
        <v>00.01.1900</v>
      </c>
      <c r="G16" s="70" t="str">
        <f>TEXT('Formular 1 (Regulär)'!G35,"hh:mm")</f>
        <v>00:00</v>
      </c>
      <c r="H16" s="34">
        <f>'Formular 1 (Regulär)'!H35</f>
        <v>0</v>
      </c>
    </row>
    <row r="17" spans="1:8" x14ac:dyDescent="0.35">
      <c r="A17" s="34" t="str">
        <f>'Formular 1 (Regulär)'!B36</f>
        <v/>
      </c>
      <c r="B17" s="34" t="str">
        <f>'Formular 1 (Regulär)'!C36</f>
        <v/>
      </c>
      <c r="C17" s="34" t="str">
        <f>'Formular 1 (Regulär)'!D36</f>
        <v/>
      </c>
      <c r="D17" s="34" t="str">
        <f>'Formular 1 (Regulär)'!E36</f>
        <v/>
      </c>
      <c r="E17" s="34" t="str">
        <f>Berechnung!P17</f>
        <v/>
      </c>
      <c r="F17" s="69" t="str">
        <f>TEXT('Formular 1 (Regulär)'!F36,"TT.MM.JJJJ")</f>
        <v>00.01.1900</v>
      </c>
      <c r="G17" s="70" t="str">
        <f>TEXT('Formular 1 (Regulär)'!G36,"hh:mm")</f>
        <v>00:00</v>
      </c>
      <c r="H17" s="34">
        <f>'Formular 1 (Regulär)'!H36</f>
        <v>0</v>
      </c>
    </row>
    <row r="18" spans="1:8" x14ac:dyDescent="0.35">
      <c r="A18" s="34" t="str">
        <f>'Formular 1 (Regulär)'!B37</f>
        <v/>
      </c>
      <c r="B18" s="34" t="str">
        <f>'Formular 1 (Regulär)'!C37</f>
        <v/>
      </c>
      <c r="C18" s="34" t="str">
        <f>'Formular 1 (Regulär)'!D37</f>
        <v/>
      </c>
      <c r="D18" s="34" t="str">
        <f>'Formular 1 (Regulär)'!E37</f>
        <v/>
      </c>
      <c r="E18" s="34" t="str">
        <f>Berechnung!P18</f>
        <v/>
      </c>
      <c r="F18" s="69" t="str">
        <f>TEXT('Formular 1 (Regulär)'!F37,"TT.MM.JJJJ")</f>
        <v>00.01.1900</v>
      </c>
      <c r="G18" s="70" t="str">
        <f>TEXT('Formular 1 (Regulär)'!G37,"hh:mm")</f>
        <v>00:00</v>
      </c>
      <c r="H18" s="34">
        <f>'Formular 1 (Regulär)'!H37</f>
        <v>0</v>
      </c>
    </row>
    <row r="19" spans="1:8" x14ac:dyDescent="0.35">
      <c r="A19" s="34" t="str">
        <f>'Formular 1 (Regulär)'!B38</f>
        <v/>
      </c>
      <c r="B19" s="34" t="str">
        <f>'Formular 1 (Regulär)'!C38</f>
        <v/>
      </c>
      <c r="C19" s="34" t="str">
        <f>'Formular 1 (Regulär)'!D38</f>
        <v/>
      </c>
      <c r="D19" s="34" t="str">
        <f>'Formular 1 (Regulär)'!E38</f>
        <v/>
      </c>
      <c r="E19" s="34" t="str">
        <f>Berechnung!P19</f>
        <v/>
      </c>
      <c r="F19" s="69" t="str">
        <f>TEXT('Formular 1 (Regulär)'!F38,"TT.MM.JJJJ")</f>
        <v>00.01.1900</v>
      </c>
      <c r="G19" s="70" t="str">
        <f>TEXT('Formular 1 (Regulär)'!G38,"hh:mm")</f>
        <v>00:00</v>
      </c>
      <c r="H19" s="34">
        <f>'Formular 1 (Regulär)'!H38</f>
        <v>0</v>
      </c>
    </row>
    <row r="20" spans="1:8" x14ac:dyDescent="0.35">
      <c r="A20" s="34" t="str">
        <f>'Formular 1 (Regulär)'!B39</f>
        <v/>
      </c>
      <c r="B20" s="34" t="str">
        <f>'Formular 1 (Regulär)'!C39</f>
        <v/>
      </c>
      <c r="C20" s="34" t="str">
        <f>'Formular 1 (Regulär)'!D39</f>
        <v/>
      </c>
      <c r="D20" s="34" t="str">
        <f>'Formular 1 (Regulär)'!E39</f>
        <v/>
      </c>
      <c r="E20" s="34" t="str">
        <f>Berechnung!P20</f>
        <v/>
      </c>
      <c r="F20" s="69" t="str">
        <f>TEXT('Formular 1 (Regulär)'!F39,"TT.MM.JJJJ")</f>
        <v>00.01.1900</v>
      </c>
      <c r="G20" s="70" t="str">
        <f>TEXT('Formular 1 (Regulär)'!G39,"hh:mm")</f>
        <v>00:00</v>
      </c>
      <c r="H20" s="34">
        <f>'Formular 1 (Regulär)'!H39</f>
        <v>0</v>
      </c>
    </row>
    <row r="21" spans="1:8" x14ac:dyDescent="0.35">
      <c r="A21" s="28"/>
      <c r="B21" s="28"/>
      <c r="C21" s="28"/>
      <c r="F21" s="28"/>
      <c r="G21" s="28"/>
      <c r="H21" s="28"/>
    </row>
    <row r="22" spans="1:8" x14ac:dyDescent="0.35">
      <c r="A22" s="28"/>
      <c r="B22" s="28"/>
      <c r="C22" s="28"/>
      <c r="F22" s="28"/>
      <c r="G22" s="28"/>
      <c r="H22" s="28"/>
    </row>
    <row r="23" spans="1:8" x14ac:dyDescent="0.35">
      <c r="A23" s="28"/>
      <c r="B23" s="28"/>
      <c r="C23" s="28"/>
      <c r="F23" s="28"/>
      <c r="G23" s="28"/>
      <c r="H23" s="28"/>
    </row>
    <row r="24" spans="1:8" x14ac:dyDescent="0.35">
      <c r="A24" s="28"/>
      <c r="B24" s="28"/>
      <c r="C24" s="28"/>
      <c r="F24" s="28"/>
      <c r="G24" s="28"/>
      <c r="H24" s="28"/>
    </row>
  </sheetData>
  <sheetProtection password="CC89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Formular 1 (Regulär)</vt:lpstr>
      <vt:lpstr>Formular 2 (Notfall)</vt:lpstr>
      <vt:lpstr>Spielplan</vt:lpstr>
      <vt:lpstr>Mannschaften</vt:lpstr>
      <vt:lpstr>Legende</vt:lpstr>
      <vt:lpstr>Vereine</vt:lpstr>
      <vt:lpstr>Berechnung</vt:lpstr>
      <vt:lpstr>Export</vt:lpstr>
      <vt:lpstr>'Formular 1 (Regulär)'!Druckbereich</vt:lpstr>
      <vt:lpstr>'Formular 2 (Notfall)'!Druckbereich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Schlosser</dc:creator>
  <cp:lastModifiedBy>hubert hauber</cp:lastModifiedBy>
  <dcterms:created xsi:type="dcterms:W3CDTF">2017-05-07T20:48:32Z</dcterms:created>
  <dcterms:modified xsi:type="dcterms:W3CDTF">2017-07-27T19:57:03Z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 GUID">
    <vt:lpwstr>43f62b09-9aec-4c7a-877e-c58a45298b9e</vt:lpwstr>
  </property>
</Properties>
</file>